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0370" yWindow="-120" windowWidth="20730" windowHeight="11760" tabRatio="823"/>
  </bookViews>
  <sheets>
    <sheet name="MRF" sheetId="1" r:id="rId1"/>
    <sheet name="SITE INFO" sheetId="2" r:id="rId2"/>
    <sheet name="MASTER CHECKLIST" sheetId="16" r:id="rId3"/>
    <sheet name="SOH" sheetId="18" r:id="rId4"/>
    <sheet name="CONFIG" sheetId="19" r:id="rId5"/>
    <sheet name="SUPPORT  MATERIAL " sheetId="4" r:id="rId6"/>
    <sheet name="z" sheetId="15" r:id="rId7"/>
  </sheets>
  <externalReferences>
    <externalReference r:id="rId8"/>
    <externalReference r:id="rId9"/>
  </externalReferences>
  <definedNames>
    <definedName name="_xlnm._FilterDatabase" localSheetId="2" hidden="1">'MASTER CHECKLIST'!$B$2:$K$114</definedName>
    <definedName name="_xlnm._FilterDatabase" localSheetId="0" hidden="1">MRF!$A$29:$J$53</definedName>
    <definedName name="_xlnm._FilterDatabase" localSheetId="1" hidden="1">'SITE INFO'!$A$1:$R$11</definedName>
    <definedName name="_xlnm._FilterDatabase" localSheetId="3" hidden="1">SOH!$A$4:$F$307</definedName>
    <definedName name="_xlnm._FilterDatabase" localSheetId="6" hidden="1">z!$A$2:$J$227</definedName>
    <definedName name="Additional_Site_KV" localSheetId="2">#REF!</definedName>
    <definedName name="Additional_Site_KV" localSheetId="5">#REF!</definedName>
    <definedName name="Additional_Site_KV">#REF!</definedName>
    <definedName name="CELCOM_MOAT_PO9" localSheetId="2">#REF!</definedName>
    <definedName name="CELCOM_MOAT_PO9">MRF!$E$9</definedName>
    <definedName name="Crane" localSheetId="2">#REF!</definedName>
    <definedName name="Crane" localSheetId="5">#REF!</definedName>
    <definedName name="Crane">#REF!</definedName>
    <definedName name="Crane_KV" localSheetId="2">#REF!</definedName>
    <definedName name="Crane_KV" localSheetId="5">#REF!</definedName>
    <definedName name="Crane_KV">#REF!</definedName>
    <definedName name="Crane_truck_Klang_Valley" localSheetId="2">#REF!</definedName>
    <definedName name="Crane_truck_Klang_Valley" localSheetId="5">#REF!</definedName>
    <definedName name="Crane_truck_Klang_Valley">#REF!</definedName>
    <definedName name="Forklift_KV" localSheetId="2">#REF!</definedName>
    <definedName name="Forklift_KV" localSheetId="5">#REF!</definedName>
    <definedName name="Forklift_KV">#REF!</definedName>
    <definedName name="General_trucking">[1]KV!$B$5:$B$12</definedName>
    <definedName name="General_trucking_dropmenu">[2]All!$B$5:$B$11</definedName>
    <definedName name="general_trucking_KV" localSheetId="2">#REF!</definedName>
    <definedName name="general_trucking_KV" localSheetId="5">#REF!</definedName>
    <definedName name="general_trucking_KV">#REF!</definedName>
    <definedName name="Manpower_KV" localSheetId="2">#REF!</definedName>
    <definedName name="Manpower_KV" localSheetId="5">#REF!</definedName>
    <definedName name="Manpower_KV">#REF!</definedName>
    <definedName name="ManpowerDeploy_KV" localSheetId="2">#REF!</definedName>
    <definedName name="ManpowerDeploy_KV" localSheetId="5">#REF!</definedName>
    <definedName name="ManpowerDeploy_KV">#REF!</definedName>
    <definedName name="Packing_KV" localSheetId="2">#REF!</definedName>
    <definedName name="Packing_KV" localSheetId="5">#REF!</definedName>
    <definedName name="Packing_KV">#REF!</definedName>
    <definedName name="_xlnm.Print_Area" localSheetId="4">CONFIG!$A:$J</definedName>
    <definedName name="_xlnm.Print_Area" localSheetId="0">MRF!$A$1:$J$69</definedName>
    <definedName name="Site_Survey_KV" localSheetId="2">#REF!</definedName>
    <definedName name="Site_Survey_KV" localSheetId="5">#REF!</definedName>
    <definedName name="Site_Survey_KV">#REF!</definedName>
    <definedName name="Skylift_KV" localSheetId="2">#REF!</definedName>
    <definedName name="Skylift_KV" localSheetId="5">#REF!</definedName>
    <definedName name="Skylift_KV">#REF!</definedName>
  </definedNames>
  <calcPr calcId="124519"/>
  <fileRecoveryPr autoRecover="0" repair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47" i="1"/>
  <c r="E55" l="1"/>
  <c r="I12" i="2" l="1"/>
  <c r="K183" i="19" l="1"/>
  <c r="K51" i="1" l="1"/>
  <c r="F53" i="16" l="1"/>
  <c r="G53"/>
  <c r="H53"/>
  <c r="I53" l="1"/>
  <c r="G17"/>
  <c r="H17"/>
  <c r="F17"/>
  <c r="I17" l="1"/>
  <c r="G68" i="1" l="1"/>
  <c r="K34" l="1"/>
  <c r="K35"/>
  <c r="K36"/>
  <c r="K37"/>
  <c r="K38"/>
  <c r="K39"/>
  <c r="K40"/>
  <c r="K41"/>
  <c r="K42"/>
  <c r="K43"/>
  <c r="K44"/>
  <c r="K45"/>
  <c r="K49"/>
  <c r="K53"/>
  <c r="K55"/>
  <c r="K56"/>
  <c r="K33"/>
  <c r="I55" l="1"/>
  <c r="H55"/>
  <c r="E56" l="1"/>
  <c r="B59"/>
  <c r="D14"/>
  <c r="D13"/>
  <c r="D12"/>
  <c r="D11"/>
  <c r="D31" l="1"/>
  <c r="F52" i="16"/>
  <c r="G52"/>
  <c r="H52"/>
  <c r="I52" l="1"/>
  <c r="H7"/>
  <c r="G7"/>
  <c r="F7"/>
  <c r="I7" l="1"/>
  <c r="F46" l="1"/>
  <c r="F88" l="1"/>
  <c r="G88"/>
  <c r="H88"/>
  <c r="I88" l="1"/>
  <c r="F42" l="1"/>
  <c r="G42"/>
  <c r="H42"/>
  <c r="I42" l="1"/>
  <c r="H105" l="1"/>
  <c r="H106"/>
  <c r="H107"/>
  <c r="G105"/>
  <c r="G106"/>
  <c r="F105"/>
  <c r="F106"/>
  <c r="I105" l="1"/>
  <c r="I106"/>
  <c r="H4"/>
  <c r="H5"/>
  <c r="H6"/>
  <c r="H8"/>
  <c r="H9"/>
  <c r="H10"/>
  <c r="H11"/>
  <c r="H12"/>
  <c r="H13"/>
  <c r="H14"/>
  <c r="H15"/>
  <c r="H16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3"/>
  <c r="H44"/>
  <c r="H45"/>
  <c r="H46"/>
  <c r="H47"/>
  <c r="H48"/>
  <c r="H49"/>
  <c r="H50"/>
  <c r="H51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9"/>
  <c r="H90"/>
  <c r="H91"/>
  <c r="H92"/>
  <c r="H93"/>
  <c r="H94"/>
  <c r="H95"/>
  <c r="H96"/>
  <c r="H97"/>
  <c r="H98"/>
  <c r="H99"/>
  <c r="H100"/>
  <c r="H101"/>
  <c r="H102"/>
  <c r="H103"/>
  <c r="H104"/>
  <c r="H108"/>
  <c r="H109"/>
  <c r="H110"/>
  <c r="H111"/>
  <c r="H112"/>
  <c r="H113"/>
  <c r="H114"/>
  <c r="H3"/>
  <c r="G4"/>
  <c r="G5"/>
  <c r="G6"/>
  <c r="G8"/>
  <c r="G9"/>
  <c r="G10"/>
  <c r="G11"/>
  <c r="G12"/>
  <c r="G13"/>
  <c r="G14"/>
  <c r="G15"/>
  <c r="G16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3"/>
  <c r="G44"/>
  <c r="G45"/>
  <c r="G46"/>
  <c r="G47"/>
  <c r="G48"/>
  <c r="G49"/>
  <c r="G50"/>
  <c r="G51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9"/>
  <c r="G90"/>
  <c r="G91"/>
  <c r="G92"/>
  <c r="G93"/>
  <c r="G94"/>
  <c r="G95"/>
  <c r="G96"/>
  <c r="G97"/>
  <c r="G98"/>
  <c r="G99"/>
  <c r="G100"/>
  <c r="G101"/>
  <c r="G102"/>
  <c r="G103"/>
  <c r="G104"/>
  <c r="G107"/>
  <c r="G108"/>
  <c r="G109"/>
  <c r="G110"/>
  <c r="G111"/>
  <c r="G112"/>
  <c r="G113"/>
  <c r="G114"/>
  <c r="G3"/>
  <c r="F4"/>
  <c r="F5"/>
  <c r="F6"/>
  <c r="F8"/>
  <c r="F9"/>
  <c r="F10"/>
  <c r="F11"/>
  <c r="F12"/>
  <c r="F13"/>
  <c r="F14"/>
  <c r="F15"/>
  <c r="F16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3"/>
  <c r="F44"/>
  <c r="F45"/>
  <c r="F47"/>
  <c r="F48"/>
  <c r="F49"/>
  <c r="F50"/>
  <c r="F51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9"/>
  <c r="F90"/>
  <c r="F91"/>
  <c r="F92"/>
  <c r="F93"/>
  <c r="F94"/>
  <c r="F95"/>
  <c r="F96"/>
  <c r="F97"/>
  <c r="F98"/>
  <c r="F99"/>
  <c r="F100"/>
  <c r="F101"/>
  <c r="F102"/>
  <c r="F103"/>
  <c r="F104"/>
  <c r="F107"/>
  <c r="F108"/>
  <c r="F109"/>
  <c r="F110"/>
  <c r="F111"/>
  <c r="F112"/>
  <c r="F113"/>
  <c r="F114"/>
  <c r="F3"/>
  <c r="I107" l="1"/>
  <c r="I114"/>
  <c r="I113"/>
  <c r="I112"/>
  <c r="I111"/>
  <c r="I110"/>
  <c r="I109"/>
  <c r="I108"/>
  <c r="I104"/>
  <c r="I103"/>
  <c r="I102"/>
  <c r="I101"/>
  <c r="I100"/>
  <c r="I98"/>
  <c r="I97"/>
  <c r="I96"/>
  <c r="I95"/>
  <c r="I94"/>
  <c r="I93"/>
  <c r="I92"/>
  <c r="I91"/>
  <c r="I90"/>
  <c r="I89"/>
  <c r="I87"/>
  <c r="I86"/>
  <c r="I85"/>
  <c r="I84"/>
  <c r="I83"/>
  <c r="I82"/>
  <c r="I81"/>
  <c r="I80"/>
  <c r="I79"/>
  <c r="I78"/>
  <c r="I77"/>
  <c r="I76"/>
  <c r="I75"/>
  <c r="I74"/>
  <c r="I73"/>
  <c r="I72"/>
  <c r="I71"/>
  <c r="I70"/>
  <c r="I69"/>
  <c r="I68"/>
  <c r="I67"/>
  <c r="I66"/>
  <c r="I65"/>
  <c r="I64"/>
  <c r="I63"/>
  <c r="I62"/>
  <c r="I61"/>
  <c r="I60"/>
  <c r="I59"/>
  <c r="I58"/>
  <c r="I57"/>
  <c r="I56"/>
  <c r="I55"/>
  <c r="I54"/>
  <c r="I51"/>
  <c r="I50"/>
  <c r="I49"/>
  <c r="I48"/>
  <c r="I47"/>
  <c r="I46"/>
  <c r="I45"/>
  <c r="I44"/>
  <c r="I43"/>
  <c r="I41"/>
  <c r="I40"/>
  <c r="I39"/>
  <c r="I38"/>
  <c r="I37"/>
  <c r="I36"/>
  <c r="I35"/>
  <c r="I34"/>
  <c r="I33"/>
  <c r="I32"/>
  <c r="I31"/>
  <c r="I30"/>
  <c r="I29"/>
  <c r="I28"/>
  <c r="I27"/>
  <c r="I26"/>
  <c r="I25"/>
  <c r="I24"/>
  <c r="I23"/>
  <c r="I22"/>
  <c r="I21"/>
  <c r="I20"/>
  <c r="I19"/>
  <c r="I18"/>
  <c r="I16"/>
  <c r="I15"/>
  <c r="I14"/>
  <c r="I13"/>
  <c r="I12"/>
  <c r="I11"/>
  <c r="I10"/>
  <c r="I9"/>
  <c r="I8"/>
  <c r="I6"/>
  <c r="I5"/>
  <c r="I4"/>
  <c r="I3"/>
  <c r="E18" i="4" l="1"/>
  <c r="E17"/>
</calcChain>
</file>

<file path=xl/sharedStrings.xml><?xml version="1.0" encoding="utf-8"?>
<sst xmlns="http://schemas.openxmlformats.org/spreadsheetml/2006/main" count="2773" uniqueCount="961">
  <si>
    <t>MATERIAL REQUISITION FORM</t>
  </si>
  <si>
    <t>Location ID:</t>
  </si>
  <si>
    <t>Region:</t>
  </si>
  <si>
    <t>Project:</t>
  </si>
  <si>
    <t>Comments:</t>
  </si>
  <si>
    <t>Network No:</t>
  </si>
  <si>
    <t>Contact Person At Site:</t>
  </si>
  <si>
    <t>Type Of Service:</t>
  </si>
  <si>
    <t>Project Naming Convention:</t>
  </si>
  <si>
    <t>Pick Up Point Address:</t>
  </si>
  <si>
    <t>Mode of Transport:</t>
  </si>
  <si>
    <t>Target Collection/Delivery Date:</t>
  </si>
  <si>
    <t>Required Arrival Date at site:</t>
  </si>
  <si>
    <t>SELECT</t>
  </si>
  <si>
    <t>CENTRAL</t>
  </si>
  <si>
    <t>EASTERN</t>
  </si>
  <si>
    <t>SABAH</t>
  </si>
  <si>
    <t>SARAWAK</t>
  </si>
  <si>
    <t>MATERIAL &amp; DELIVERY/DISMANTLE</t>
  </si>
  <si>
    <t>TRANSPORT SERVICES ONLY</t>
  </si>
  <si>
    <t>MATERIAL ONLY/OWN COLLECTION</t>
  </si>
  <si>
    <t>SEA FREIGHT</t>
  </si>
  <si>
    <t>AIR FREIGHT</t>
  </si>
  <si>
    <t>TRUCK</t>
  </si>
  <si>
    <t>COURIER</t>
  </si>
  <si>
    <t>ASP SELF COLLECTION</t>
  </si>
  <si>
    <t>LORRY</t>
  </si>
  <si>
    <t>MATERIALS RESERVATIONS</t>
  </si>
  <si>
    <t>NW#</t>
  </si>
  <si>
    <t>PCS</t>
  </si>
  <si>
    <t>SXK1252540/1</t>
  </si>
  <si>
    <t>ASSEMBLED PARTS/MOUNTING KIT</t>
  </si>
  <si>
    <t>RPM2531610/100M</t>
  </si>
  <si>
    <t>CABLE WITH CONNECTOR/2F LC(FullAXS)-LC S</t>
  </si>
  <si>
    <t>SXK1250245/1</t>
  </si>
  <si>
    <t>ASSEMBLED PARTS/MOUNTING KIT (MK mast br</t>
  </si>
  <si>
    <t>SET</t>
  </si>
  <si>
    <t>ECM-LC08-475-3000</t>
  </si>
  <si>
    <t>4.3-10 male to DIN male, 3 meters 1/2ö superflexi jumper</t>
  </si>
  <si>
    <t>RASO-ANT-0011</t>
  </si>
  <si>
    <t>RET Cable 3m</t>
  </si>
  <si>
    <t>RASO-ANT-0014</t>
  </si>
  <si>
    <t>XXXXPol,2x(694-960)/2x(1710-2690)MHz,QB</t>
  </si>
  <si>
    <t>EA</t>
  </si>
  <si>
    <t>TFL492325/300M</t>
  </si>
  <si>
    <t>POWER CABLE/2x10 mm2;UL;LSOH;Alu+Cu-scre</t>
  </si>
  <si>
    <t>70m x 6</t>
  </si>
  <si>
    <t>ECM-LTTBABS2838</t>
  </si>
  <si>
    <t>Fiber Overlength box</t>
  </si>
  <si>
    <t>Requested by:</t>
  </si>
  <si>
    <t>Request Date:</t>
  </si>
  <si>
    <t>MTR</t>
  </si>
  <si>
    <t>BAU</t>
  </si>
  <si>
    <t>HAMMER17</t>
  </si>
  <si>
    <t>PAN ASIA LOGISTICS MALAYSIA SDN BHD, RT CARGO WAREHOUSE, LOT 8- INDUSTRIAL ZONE 7, KKIP, SABAH</t>
  </si>
  <si>
    <t>PAN ASIA LOGISTICS MALAYSIA SDN BHD, RT CARGO WAREHOUSE, LOT 1197, JALAN BAKO, 93450 KUCHING, SARAWAK</t>
  </si>
  <si>
    <t>LTE ACCELERATED</t>
  </si>
  <si>
    <t>FAIRUZ - 018 258 7505  / VALLA - 014 627 6718</t>
  </si>
  <si>
    <t>SZE KIAT - 0168869579</t>
  </si>
  <si>
    <t>DORIETHIA PIDILIS  - 011 1050 6288</t>
  </si>
  <si>
    <t>E/// PO NO.</t>
  </si>
  <si>
    <t>PRODUCT CODE</t>
  </si>
  <si>
    <t>PRODUCT DESCRIPTION</t>
  </si>
  <si>
    <t>QTY</t>
  </si>
  <si>
    <t>UOM</t>
  </si>
  <si>
    <t>SERIAL NO.</t>
  </si>
  <si>
    <t>CASE NO.</t>
  </si>
  <si>
    <t xml:space="preserve">PROJECT OWNER </t>
  </si>
  <si>
    <t>REMARKS</t>
  </si>
  <si>
    <t>ECM-ANTBRKT3MT</t>
  </si>
  <si>
    <t>antenna bracket-2 flexi arm(76mmx3m)boom</t>
  </si>
  <si>
    <t>ECM-LC081133000</t>
  </si>
  <si>
    <t>JUMPER DIN MALE DIN MALE - 3 meters</t>
  </si>
  <si>
    <t>ECM-SL078RALPE</t>
  </si>
  <si>
    <t>Feeder Cable 7/8" Aluminium</t>
  </si>
  <si>
    <t>ECM-SLGK004C05060</t>
  </si>
  <si>
    <t>Grounding Kit for 7/8" feeder cable</t>
  </si>
  <si>
    <t>ECM-SL158RAPE</t>
  </si>
  <si>
    <t>Feeder Cable 1 5/8" Aluminium</t>
  </si>
  <si>
    <t>ECM-SLGK004C07060</t>
  </si>
  <si>
    <t>Grounding Kit for 1 5/8" feeder cable</t>
  </si>
  <si>
    <t>M</t>
  </si>
  <si>
    <t>RASO-ANT-0025</t>
  </si>
  <si>
    <t>Outdoor Directional PB Antenna-RCU</t>
  </si>
  <si>
    <t>FSO</t>
  </si>
  <si>
    <t>RASO-ANT-0015</t>
  </si>
  <si>
    <t>XXXXPol,694-960/3x(1710-2690)MHz,QB</t>
  </si>
  <si>
    <t>RASO-ANT-0017</t>
  </si>
  <si>
    <t>XXPol,2 x 1710-2690 MHz Dual Ultra-WB</t>
  </si>
  <si>
    <t>DB HH</t>
  </si>
  <si>
    <t>QB LHHH</t>
  </si>
  <si>
    <t xml:space="preserve">PB LHHHH </t>
  </si>
  <si>
    <t xml:space="preserve">QB LLHH </t>
  </si>
  <si>
    <t>RASO-ANT-0020</t>
  </si>
  <si>
    <t>XXPol,806-960/1710-2690 MHz,Dual-Band</t>
  </si>
  <si>
    <t>DB LH</t>
  </si>
  <si>
    <t>RASO-ANT-0021</t>
  </si>
  <si>
    <t>XXXPol,3x1710-2690 MHz Triple Ultra-WB</t>
  </si>
  <si>
    <t>TB HHH</t>
  </si>
  <si>
    <t>RASO-ANT-0023</t>
  </si>
  <si>
    <t>XXXXXPol,2x(694-960)/3x(1710-2690)MHz,PB</t>
  </si>
  <si>
    <t xml:space="preserve">PB LLHHH </t>
  </si>
  <si>
    <t>RASO-ANT-0016</t>
  </si>
  <si>
    <t>XXPol,790-960/790-960 MHz,Ultra-wideband</t>
  </si>
  <si>
    <t>QB HHHH</t>
  </si>
  <si>
    <t>ECM-ODI4-065R18J-G</t>
  </si>
  <si>
    <t>CA2017</t>
  </si>
  <si>
    <t>RASO-ANT-0059</t>
  </si>
  <si>
    <t>COMBA RET CABLE 3m</t>
  </si>
  <si>
    <t>COMBA QB HHHH</t>
  </si>
  <si>
    <t>COMBA RET</t>
  </si>
  <si>
    <t>FOB</t>
  </si>
  <si>
    <t>ECM-ESR4856ABS</t>
  </si>
  <si>
    <t>Rectifier 2.7kW ESR48/56A B-S</t>
  </si>
  <si>
    <t>RECTIFIER MODULE</t>
  </si>
  <si>
    <t>ECM-DD300R-05A-B-S</t>
  </si>
  <si>
    <t>DCDU</t>
  </si>
  <si>
    <t>ECM-ESAA150ACB010</t>
  </si>
  <si>
    <t>INDOOR RECTIFIER 2.9 kWa</t>
  </si>
  <si>
    <t>INDOOR RECTIFIER</t>
  </si>
  <si>
    <t>ECM-0991253228</t>
  </si>
  <si>
    <t>12V AGM 150AH battery</t>
  </si>
  <si>
    <t>ECM-CGT12-125X</t>
  </si>
  <si>
    <t>12V GEL 125AH Battery</t>
  </si>
  <si>
    <t>RASO-ANT-0058</t>
  </si>
  <si>
    <t>PENTABAND LHHHH</t>
  </si>
  <si>
    <t xml:space="preserve">COMBA PB LHHHH </t>
  </si>
  <si>
    <t>BATT 125AH 2 BANK</t>
  </si>
  <si>
    <t>BATT 150AH 2 BANK</t>
  </si>
  <si>
    <t>2 BANK</t>
  </si>
  <si>
    <t>RRU13/32 BRACKET</t>
  </si>
  <si>
    <t>RRU2217/2219 BRACKET</t>
  </si>
  <si>
    <t>POWER CABLE</t>
  </si>
  <si>
    <t>7/8"</t>
  </si>
  <si>
    <t>1 5/8"</t>
  </si>
  <si>
    <t>JUMPER COMMON</t>
  </si>
  <si>
    <t>JUMPER FOR RRU 2217 / 2217</t>
  </si>
  <si>
    <t>ECM-0709EWEW65XX02</t>
  </si>
  <si>
    <t>Triband L900/H1800/2100/2600 65░18dBi</t>
  </si>
  <si>
    <t>TB LHH</t>
  </si>
  <si>
    <t>CU Q1</t>
  </si>
  <si>
    <t>IEZZPRO</t>
  </si>
  <si>
    <t>SPAC</t>
  </si>
  <si>
    <t>DATASCO</t>
  </si>
  <si>
    <t>DANCOM</t>
  </si>
  <si>
    <t>DDESA</t>
  </si>
  <si>
    <t>SITE DETAILS</t>
  </si>
  <si>
    <t>PICK UP DETAILS</t>
  </si>
  <si>
    <t>Contact Person :</t>
  </si>
  <si>
    <t>Site Name :</t>
  </si>
  <si>
    <t>ETA</t>
  </si>
  <si>
    <t>IBC</t>
  </si>
  <si>
    <t>WBS No:</t>
  </si>
  <si>
    <t>RNT44732/02R1B</t>
  </si>
  <si>
    <t>CONNECTOR/Circular Power cable connector</t>
  </si>
  <si>
    <t>RDH10265/2</t>
  </si>
  <si>
    <t>OPTICAL TRANSCEIVER/SFP+ SM 10.3Gb/s 1.4</t>
  </si>
  <si>
    <t>SEF901304/1</t>
  </si>
  <si>
    <t>BRACKET/RAIL BRACKET</t>
  </si>
  <si>
    <t>SEF901305/0180</t>
  </si>
  <si>
    <t>BRACKET/RAIL</t>
  </si>
  <si>
    <t>RNY10487/1</t>
  </si>
  <si>
    <t>ACCESSORIES/Connector</t>
  </si>
  <si>
    <t>RPM2533512/10M</t>
  </si>
  <si>
    <t>2F LC-LC SM</t>
  </si>
  <si>
    <t>QB,Xp,4x1710-2690MHz,65,17.8/17.3 dBi,RE</t>
  </si>
  <si>
    <t>ADDITIONAL</t>
  </si>
  <si>
    <t>PO2 RDO</t>
  </si>
  <si>
    <t>PO4 CLAWBACK15</t>
  </si>
  <si>
    <t xml:space="preserve">PO3 REFARMING </t>
  </si>
  <si>
    <t xml:space="preserve">PO3 REFARMING NEW NEW </t>
  </si>
  <si>
    <t>PO5 BP77</t>
  </si>
  <si>
    <t>PO6 BP710</t>
  </si>
  <si>
    <t>PO7 CU Q1</t>
  </si>
  <si>
    <t>PO8 CU Q4</t>
  </si>
  <si>
    <t>PO9 CA17</t>
  </si>
  <si>
    <t>PO10 CU Q2 P1</t>
  </si>
  <si>
    <t>PO12 CU Q2 P2</t>
  </si>
  <si>
    <t>PO14 CB16</t>
  </si>
  <si>
    <t>PO15</t>
  </si>
  <si>
    <t>PO16 CUQ3</t>
  </si>
  <si>
    <t>PO13 BP264</t>
  </si>
  <si>
    <t>PO11 BP117</t>
  </si>
  <si>
    <t>CONN 7-16 DIN(M) STRGT FR 1/2" SuperFlex</t>
  </si>
  <si>
    <t>ECM-60S1C7C08N1</t>
  </si>
  <si>
    <t>ECM-64S1C7-C08N1</t>
  </si>
  <si>
    <t>4.3-10 male for 1/2� superflexi (Straight plug)</t>
  </si>
  <si>
    <t>ECM-SL012SPE</t>
  </si>
  <si>
    <t>Feeder 1/2" Cable Superflex</t>
  </si>
  <si>
    <t>RDO</t>
  </si>
  <si>
    <t>RASO-ANT-0024</t>
  </si>
  <si>
    <t>Outdoor Directional QB Antenna-RCU</t>
  </si>
  <si>
    <t>CELCOM</t>
  </si>
  <si>
    <t>NERA</t>
  </si>
  <si>
    <t>SEATELCO</t>
  </si>
  <si>
    <t>ECM-ESOA300BCBD01</t>
  </si>
  <si>
    <t>MODERNIZED</t>
  </si>
  <si>
    <t>RASO-IMT-9025</t>
  </si>
  <si>
    <t>OIL CABLE 100m</t>
  </si>
  <si>
    <t>OIL 100M</t>
  </si>
  <si>
    <t>CASCADE 10M</t>
  </si>
  <si>
    <t>2217 DC CONNECTOR</t>
  </si>
  <si>
    <t>2217/2219 DC CONNECTOR</t>
  </si>
  <si>
    <t>ECM-L98B-906-20000</t>
  </si>
  <si>
    <t>CASCADE CABLE 20m</t>
  </si>
  <si>
    <t>HAMMER18</t>
  </si>
  <si>
    <t>PO1 REFARM56</t>
  </si>
  <si>
    <t>RETURN MATERIAL</t>
  </si>
  <si>
    <t>RASO-ANT-0055</t>
  </si>
  <si>
    <t>QBXpol 698-960+1710-2690 65 16.7/17.9</t>
  </si>
  <si>
    <t>RNT44732/02</t>
  </si>
  <si>
    <t>PO2 LTE MAX</t>
  </si>
  <si>
    <t>KDU137925/41</t>
  </si>
  <si>
    <t>PROCESSOR UNIT/Baseband 5212; Digital Un</t>
  </si>
  <si>
    <t>KRC161619/1</t>
  </si>
  <si>
    <t>TRANSCEIVER/Radio 2219 B3;Radio Unit</t>
  </si>
  <si>
    <t>NTM1012589/1</t>
  </si>
  <si>
    <t>SET OF MATERIALS/6601 subrack kit v2,-48</t>
  </si>
  <si>
    <t>20/BFL901009/777</t>
  </si>
  <si>
    <t>EQUIPPED CABINET/RBS 6601 ASO</t>
  </si>
  <si>
    <t>20/BFL901009/821</t>
  </si>
  <si>
    <t>20/BFL901009/819</t>
  </si>
  <si>
    <t>6601+5212</t>
  </si>
  <si>
    <t>6601+5216</t>
  </si>
  <si>
    <t>PAN ASIA LOGISTICS MALAYSIA SDN. BHD. MAPLETREE LOGISTICS HUB - SHAH ALAM (MLHSA). LOT NO 3, PERSIARAN JUBLI PERAK, SEKSYEN 22, 40300 SHAH ALAM, SELANGOR DARUL EHSAN</t>
  </si>
  <si>
    <t>ECM-60K1CAC05B1</t>
  </si>
  <si>
    <t>CONNECTOR 7-16 DIN (F) FOR 7/8" CABLE</t>
  </si>
  <si>
    <t>ECM-60K1D7C07B1</t>
  </si>
  <si>
    <t>7/16 Connector (F)1 5/8"Aluminium feeder</t>
  </si>
  <si>
    <t>PO5 CUQ1 H1B1</t>
  </si>
  <si>
    <t>PO8 CU H2B1</t>
  </si>
  <si>
    <t>PO3 BP2018</t>
  </si>
  <si>
    <t>PO6 BP38</t>
  </si>
  <si>
    <t>PO7 CUH1B2</t>
  </si>
  <si>
    <t>CA OKV</t>
  </si>
  <si>
    <t>20/BFL901009/1728</t>
  </si>
  <si>
    <t>RBS6601+5216 NEW</t>
  </si>
  <si>
    <t>20/BFL901009/1732</t>
  </si>
  <si>
    <t>RBS6601+5212 NEW</t>
  </si>
  <si>
    <t>BOOM BRACKET</t>
  </si>
  <si>
    <t xml:space="preserve">RET </t>
  </si>
  <si>
    <t>SFP MODULE 10G</t>
  </si>
  <si>
    <t>CASCADE 20M</t>
  </si>
  <si>
    <t>RASO-ANT-0012</t>
  </si>
  <si>
    <t>RET Cable 5m</t>
  </si>
  <si>
    <t>1/2" FEEDER</t>
  </si>
  <si>
    <t>7/8" FEEDER</t>
  </si>
  <si>
    <t>1 5/8" FEEDER</t>
  </si>
  <si>
    <t>7/8" CONNECTOR</t>
  </si>
  <si>
    <t>7/8" GROUNDING KIT</t>
  </si>
  <si>
    <t>1 5/8" CONNECTOR</t>
  </si>
  <si>
    <t>1/2" CONNECTOR 7/16</t>
  </si>
  <si>
    <t>1/2" CONNECTOR 4.3-10</t>
  </si>
  <si>
    <t>DC CABLE</t>
  </si>
  <si>
    <t>ANT SUPPORT</t>
  </si>
  <si>
    <t>POWER SYSTEM</t>
  </si>
  <si>
    <t>RRU BRACKET</t>
  </si>
  <si>
    <t>SYNC CABLE</t>
  </si>
  <si>
    <t>OIL &amp; CASCADE</t>
  </si>
  <si>
    <t>RRU DC CONNECTOR</t>
  </si>
  <si>
    <t>BASEBAND &amp; RBS CONFIG</t>
  </si>
  <si>
    <t>KRC161428/1</t>
  </si>
  <si>
    <t>TRANSCEIVER/Radio 2217 B7;Radio Unit</t>
  </si>
  <si>
    <t>KRC161490/1</t>
  </si>
  <si>
    <t>TRANSCEIVER/Radio 2217 B1;Radio Unit</t>
  </si>
  <si>
    <t>KRC161548/1</t>
  </si>
  <si>
    <t>TRANSCEIVER/Radio 2217 B8;Radio Unit</t>
  </si>
  <si>
    <t>KRC161622/1</t>
  </si>
  <si>
    <t>TRANSCEIVER/Radio 2219 B1;Radio Unit</t>
  </si>
  <si>
    <t>KRC161670/1</t>
  </si>
  <si>
    <t>TRANSCEIVER/Radio 2219 B8;Radio Unit</t>
  </si>
  <si>
    <t>KRC161495/1</t>
  </si>
  <si>
    <t>TRANSCEIVER/Radio 4415 B7</t>
  </si>
  <si>
    <t>KRC161637/1</t>
  </si>
  <si>
    <t>TRANSCEIVER/Radio 4415 B3;Radio Unit</t>
  </si>
  <si>
    <t>KRC161262/2</t>
  </si>
  <si>
    <t>TRANSCEIVER/RRUS 12 B8;Radio Unit, Type</t>
  </si>
  <si>
    <t>KRC161413/1</t>
  </si>
  <si>
    <t>TRANSCEIVER/RRUS 32 B3;Radio Unit</t>
  </si>
  <si>
    <t>KRC161466/2</t>
  </si>
  <si>
    <t>TRANSCEIVER/RRUS 13 B1;Radio Unit, Type</t>
  </si>
  <si>
    <t>KRC161469/2</t>
  </si>
  <si>
    <t>TRANSCEIVER/RRUS 13 B3;Radio Unit</t>
  </si>
  <si>
    <t>KRC161473/2</t>
  </si>
  <si>
    <t>TRANSCEIVER/RRUS 13 B7;Radio Unit, Type</t>
  </si>
  <si>
    <t>RRU</t>
  </si>
  <si>
    <t>RRU B7</t>
  </si>
  <si>
    <t>RRU B8</t>
  </si>
  <si>
    <t>RRU B1</t>
  </si>
  <si>
    <t>RRU B3</t>
  </si>
  <si>
    <t xml:space="preserve"> NEW OIL 100M</t>
  </si>
  <si>
    <t>ECM-L98B755100M</t>
  </si>
  <si>
    <t>OIL cable 100m (RPM 253 3577)</t>
  </si>
  <si>
    <t>RPM2530292/100M</t>
  </si>
  <si>
    <t>CONNECTION CABLE/2F LC-LC SM RRUS02, RRU</t>
  </si>
  <si>
    <t>RPM2533512/100M</t>
  </si>
  <si>
    <t>CABLE WITH CONNECTOR/2F LC-LC SM</t>
  </si>
  <si>
    <t>RPM2530292/20M</t>
  </si>
  <si>
    <t>CASCADE 100M</t>
  </si>
  <si>
    <t>OPTICAL FIBER CBL SM LCD FXS-LCD FXS 20M</t>
  </si>
  <si>
    <t>NEW CASCADE 20M</t>
  </si>
  <si>
    <t>RASO-IMT-9027</t>
  </si>
  <si>
    <t>OIL cable, single mode, LCD - LCD RFE, 150m</t>
  </si>
  <si>
    <t>RASO-IMT-9033</t>
  </si>
  <si>
    <t>OILcable,singlemode,LCD-LCDRFE,300m</t>
  </si>
  <si>
    <t>RPM2531610/150M</t>
  </si>
  <si>
    <t>RPM2533512/50M</t>
  </si>
  <si>
    <t>RPM2531610/200M</t>
  </si>
  <si>
    <t>OIL 150M</t>
  </si>
  <si>
    <t>OIL 200M</t>
  </si>
  <si>
    <t>OIL 300M</t>
  </si>
  <si>
    <t>DESCRIPTION</t>
  </si>
  <si>
    <t>SA</t>
  </si>
  <si>
    <t>SK</t>
  </si>
  <si>
    <t>TOTAL</t>
  </si>
  <si>
    <t>RBS6601 SUB-RACK</t>
  </si>
  <si>
    <t>CLASS</t>
  </si>
  <si>
    <t>JUMPER</t>
  </si>
  <si>
    <t xml:space="preserve">1 5/8" GROUNDINGKIT </t>
  </si>
  <si>
    <t>RDH10247/2</t>
  </si>
  <si>
    <t>OPTICAL TRANSCEIVER/SFP CPRI &amp; 1000BASE-</t>
  </si>
  <si>
    <t>SFP MODULE 2.5G</t>
  </si>
  <si>
    <t>ECM-G7W8W8W8W8X65V</t>
  </si>
  <si>
    <t>Penta-Band 5XPol, 694-960/4X1710-2690 MH</t>
  </si>
  <si>
    <t>1/2"</t>
  </si>
  <si>
    <t>RBS 6601 SUBRACK</t>
  </si>
  <si>
    <t>KDU137925/31</t>
  </si>
  <si>
    <t>PROCESSOR UNIT/Baseband 5216; Digital Un</t>
  </si>
  <si>
    <t>BB5216</t>
  </si>
  <si>
    <t>BB5212</t>
  </si>
  <si>
    <t>ECM-ESOA300ACB010</t>
  </si>
  <si>
    <t>Outdoor power system - 2900W-ESOA300ACBD</t>
  </si>
  <si>
    <t>SBOC 2.9W</t>
  </si>
  <si>
    <t>SINGLEBAY BOC 2.3 kWa</t>
  </si>
  <si>
    <t>SBOC 2.3kWA</t>
  </si>
  <si>
    <t>SBOC 2.9kWA</t>
  </si>
  <si>
    <t>ECM-60K1C7C07B1</t>
  </si>
  <si>
    <t>7/16 Connector (F) for 1 5/8" feeder</t>
  </si>
  <si>
    <t>SBOC 2.3W</t>
  </si>
  <si>
    <t>KRF102301/10</t>
  </si>
  <si>
    <t>FILTER UNIT/Diplex 698-2200+B7/B41 (8-4)</t>
  </si>
  <si>
    <t>QUAD-DIPLEXER</t>
  </si>
  <si>
    <t>E15V90P3201</t>
  </si>
  <si>
    <t>QUADPLEXER LHHH</t>
  </si>
  <si>
    <t>ECM-CB-4-GDWEDF08G</t>
  </si>
  <si>
    <t>Quadplexer with DC bypass</t>
  </si>
  <si>
    <t>QUADPLEXER</t>
  </si>
  <si>
    <t>NEW QUADPLEXER</t>
  </si>
  <si>
    <t>KRC115108/1</t>
  </si>
  <si>
    <t>TRANSCEIVER/RMU 4.3-10 Int Cables</t>
  </si>
  <si>
    <t>KRC115032/2</t>
  </si>
  <si>
    <t>TRANSCEIVER/RIU (RET Interface Unit)</t>
  </si>
  <si>
    <t>RMU FOR 2217/2219/4415</t>
  </si>
  <si>
    <t>RIU</t>
  </si>
  <si>
    <t>SB</t>
  </si>
  <si>
    <t>KDU137949/1</t>
  </si>
  <si>
    <t>PROCESSOR UNIT/Baseband R503; Auxiliary</t>
  </si>
  <si>
    <t>RPM777193/00200</t>
  </si>
  <si>
    <t>CABLE WITH CONNECTOR/DC POWER CABLE</t>
  </si>
  <si>
    <t>RPM777291/02000</t>
  </si>
  <si>
    <t>CABLE WITH CONNECTOR/EARTH CABLE</t>
  </si>
  <si>
    <t>SXA1342193/2</t>
  </si>
  <si>
    <t>MECHANICAL COMPONENT/Dummy 31 (Plastic v</t>
  </si>
  <si>
    <t>RPM77701/01000</t>
  </si>
  <si>
    <t>CABLE WITH CONNECTOR/SIGNAL CABLE</t>
  </si>
  <si>
    <t>SXK111539/1</t>
  </si>
  <si>
    <t>MOUNTING SET/RACK SCREW KIT</t>
  </si>
  <si>
    <t>RPM919619/10000</t>
  </si>
  <si>
    <t>NTM2014090/2</t>
  </si>
  <si>
    <t>SET OF MATERIALS/External Alarm Interfac</t>
  </si>
  <si>
    <t>TPM1010027/15M</t>
  </si>
  <si>
    <t>CABLE/TFL 252015/16     15m      SPOOLED</t>
  </si>
  <si>
    <t>ECM-LC08-475-5000</t>
  </si>
  <si>
    <t>4.3-10 male-DINmale,5M 1/2â€™ SFLEX jumper</t>
  </si>
  <si>
    <t>JUMPER RRU 2219-17 / 4415</t>
  </si>
  <si>
    <t>ECM-ESAA150BCBA01</t>
  </si>
  <si>
    <t>Indoor power system- 2300W - ESAA150BCBA</t>
  </si>
  <si>
    <t>DC CABLE 10mm</t>
  </si>
  <si>
    <t>DC CABLE 6mm</t>
  </si>
  <si>
    <t>OIL 50M</t>
  </si>
  <si>
    <t>RRU2217-19/4415 BRACKET</t>
  </si>
  <si>
    <t>1/BFL901009/4</t>
  </si>
  <si>
    <t>EQUIPPED MAGAZINE/SUP 6601; Equipped mag</t>
  </si>
  <si>
    <t>1/KEP813102</t>
  </si>
  <si>
    <t>SWITCHING EQUIPMENT/AC meter 3-ph</t>
  </si>
  <si>
    <t>1/NSD20103/50</t>
  </si>
  <si>
    <t>FOUNDATION/FOUNDATION/BYB 501</t>
  </si>
  <si>
    <t>11/BYB501180</t>
  </si>
  <si>
    <t>SIDE PLATE/Side plate BYB501 H=1800</t>
  </si>
  <si>
    <t>EQUIPPED CABINET/RBS 6601;ASO</t>
  </si>
  <si>
    <t>20/BFL901009/760</t>
  </si>
  <si>
    <t>303/BFM901290</t>
  </si>
  <si>
    <t>EQUIPPED CABINET/RBS 6201;AGO</t>
  </si>
  <si>
    <t>305/BFL901009</t>
  </si>
  <si>
    <t>EQUIPPED CABINET/RBS 6601;AGO</t>
  </si>
  <si>
    <t>38/BYB501180/1</t>
  </si>
  <si>
    <t>BACK COVER/Back cover perforated 400mm</t>
  </si>
  <si>
    <t>39/BYB501/1</t>
  </si>
  <si>
    <t>END COVER2/Air guide set for top of BYB</t>
  </si>
  <si>
    <t>6/KEP813102</t>
  </si>
  <si>
    <t>SWITCHING EQUIPMENT/General purpose rela</t>
  </si>
  <si>
    <t>78/SBA121060/0160</t>
  </si>
  <si>
    <t>BAY111501/4</t>
  </si>
  <si>
    <t>INSTALLATION KIT/BACK COVER,DOOR Single</t>
  </si>
  <si>
    <t>EQUIPPED MAGAZINE/R 6672 DC Unit</t>
  </si>
  <si>
    <t>BKV301216/156</t>
  </si>
  <si>
    <t>FAN/Axial fan, 48 VDC, 52 W, 171.5 x 50.</t>
  </si>
  <si>
    <t>BML901373/2</t>
  </si>
  <si>
    <t>POWER SUPPLY/AC/DC -54V 100W, Portable</t>
  </si>
  <si>
    <t>ECM-00-KX02A(3)</t>
  </si>
  <si>
    <t>AISG Cont Cable,3m,2 x 8pin conn,1M+1F</t>
  </si>
  <si>
    <t>ECM-53K1D7C07N1</t>
  </si>
  <si>
    <t>CONNECTOR N(F) FOR 1 5/8""CABLE</t>
  </si>
  <si>
    <t>CONNECTOR 7-16 DIN (F) FOR 7/8"" CABLE</t>
  </si>
  <si>
    <t>7/16 Connector (F)1 5/8""Aluminium feeder</t>
  </si>
  <si>
    <t>CONN 7-16 DIN(M) STRGT FR 1/2"" SuperFlex</t>
  </si>
  <si>
    <t>4.3-10 male-1/2"" superflex Straight plug</t>
  </si>
  <si>
    <t>Grounding Kit for 7/8"" feeder cable</t>
  </si>
  <si>
    <t>1U PDU con. of DC bre. 1x16A,6x25A,3x30A</t>
  </si>
  <si>
    <t>ECM-ESR4856CGA</t>
  </si>
  <si>
    <t>Rectifier2.9kWESR48/56BC-G-</t>
  </si>
  <si>
    <t>ECM-EXTRM-10070H</t>
  </si>
  <si>
    <t>SFP  10/100/1000BASE-T , CAT5 cable 100m</t>
  </si>
  <si>
    <t>ECM-HM-3-7F-DF-02</t>
  </si>
  <si>
    <t>698-2700MHz, 3dB Hybrid</t>
  </si>
  <si>
    <t>ECM-L-100-DM</t>
  </si>
  <si>
    <t>Termination Load,100W,Din male connector</t>
  </si>
  <si>
    <t>Fiber Optic LCD(RFE)2FG657-LCD(RFE)=20m</t>
  </si>
  <si>
    <t>ECM-LC081135000</t>
  </si>
  <si>
    <t>JUMPER DIN MALE DIN MALE - 5 meters</t>
  </si>
  <si>
    <t>4.3-10 maleDIN male,3m1/2""superflex jump</t>
  </si>
  <si>
    <t>ECM-ROS-090</t>
  </si>
  <si>
    <t>RET CABLE 100M</t>
  </si>
  <si>
    <t>Feeder Cable 7/8"" Aluminium</t>
  </si>
  <si>
    <t>Feeder Cable 1 5/8"" Aluminium</t>
  </si>
  <si>
    <t>Grounding Kit for 1 5/8"" feeder cable</t>
  </si>
  <si>
    <t>FAB1021639/01</t>
  </si>
  <si>
    <t>SALES OBJECT/1/4"" RF Cable 300m drum</t>
  </si>
  <si>
    <t>KDU127170/2</t>
  </si>
  <si>
    <t>PROCESSOR UNIT/ESC 02 01; Ericsson Site,</t>
  </si>
  <si>
    <t>KDU127174/3</t>
  </si>
  <si>
    <t>PROCESSOR UNIT/DUW 31 01;Digital Unit</t>
  </si>
  <si>
    <t>KDU137739/1</t>
  </si>
  <si>
    <t>PROCESSOR UNIT/TCU 02 01;Transport Conne</t>
  </si>
  <si>
    <t>KEB55002/1</t>
  </si>
  <si>
    <t>DETECTOR/Door alarm, Megnetic contact wi</t>
  </si>
  <si>
    <t>KET10951/1</t>
  </si>
  <si>
    <t>TEMPERATURE SENSOR/Temp sensor - RJ11</t>
  </si>
  <si>
    <t>KET10959/1</t>
  </si>
  <si>
    <t>SENSOR/Fuel sensor</t>
  </si>
  <si>
    <t>KRC161488/1</t>
  </si>
  <si>
    <t>TRANSCEIVER/Radio 2203 B3;Radio Unit</t>
  </si>
  <si>
    <t>KRC161609/2</t>
  </si>
  <si>
    <t>TRANSCEIVER/Radio 2205 B46 full band</t>
  </si>
  <si>
    <t>KRD901060/82</t>
  </si>
  <si>
    <t>TRANSCEIVER/RBS 6402</t>
  </si>
  <si>
    <t>KRE1012182/1</t>
  </si>
  <si>
    <t>ANTENNA/GPS Active Antenna</t>
  </si>
  <si>
    <t>KRY901345/2</t>
  </si>
  <si>
    <t>KRY901369/2</t>
  </si>
  <si>
    <t>ACCESSORIES/Support 6504;Dual DC FAN Sup</t>
  </si>
  <si>
    <t>NCD90145/1</t>
  </si>
  <si>
    <t>CONNECTION BOX/Vent Box</t>
  </si>
  <si>
    <t>NCD90156/1</t>
  </si>
  <si>
    <t>MODULE/GPS 03 01; GPS Receiver Unit</t>
  </si>
  <si>
    <t>NFD30234/08</t>
  </si>
  <si>
    <t>OVERVOLTAGE ARRESTER/OVP-ALM 8</t>
  </si>
  <si>
    <t>NGC90145</t>
  </si>
  <si>
    <t>SURGE ARRESTOR/Surge Arrestor</t>
  </si>
  <si>
    <t>NGT90128/1</t>
  </si>
  <si>
    <t>EARTHING SET/1/4"" grounding kit, Alu and</t>
  </si>
  <si>
    <t>NTB1010201/1</t>
  </si>
  <si>
    <t>QUANTITY PACKAGE/Cable Bushing</t>
  </si>
  <si>
    <t>NTB1010271/2</t>
  </si>
  <si>
    <t>QUANTITY PACKAGE/DCDU 1U Con cables</t>
  </si>
  <si>
    <t>NTM1011856/5</t>
  </si>
  <si>
    <t>MOUNTING SET/Cabling Brackets/Mtg. Kit 1</t>
  </si>
  <si>
    <t>NTM2012426</t>
  </si>
  <si>
    <t>SEALING SET/Sealing of Connectors,Outdoo</t>
  </si>
  <si>
    <t>NTM203219/10</t>
  </si>
  <si>
    <t>SET OF MATERIALS/Clamp Kit 7,6 mm 10 pcs</t>
  </si>
  <si>
    <t>NTM503019</t>
  </si>
  <si>
    <t>SET OF MATERIALS/DIN rail for 19</t>
  </si>
  <si>
    <t>NTM50326/92</t>
  </si>
  <si>
    <t>SET OF MATERIALS/For "Raised floor"</t>
  </si>
  <si>
    <t>AISG Control Cable (3 meters)</t>
  </si>
  <si>
    <t>RASO-IMT-9031</t>
  </si>
  <si>
    <t>OIL cable, single mode, LCD - LCD RFE, 250m</t>
  </si>
  <si>
    <t>RASO-IMT-9034</t>
  </si>
  <si>
    <t>OIL cable, single mode, LCD - LCD RFE, 30m</t>
  </si>
  <si>
    <t>RASO-IMT-9038</t>
  </si>
  <si>
    <t>OIL cable, single mode, LCD-LCD RFE, 70m</t>
  </si>
  <si>
    <t>RDH901002/1</t>
  </si>
  <si>
    <t>OPTICAL TRANSCEIVER/100/1000 TX SSR, SFP</t>
  </si>
  <si>
    <t>ACCESSORIES/Power Adapter</t>
  </si>
  <si>
    <t>RPM1136127/1000</t>
  </si>
  <si>
    <t>CABLE WITH CONNECTOR/RJ45(8)-RJ45(8) 1m</t>
  </si>
  <si>
    <t>RPM1191647/2</t>
  </si>
  <si>
    <t>EARTHING CABLE/16mm2,BK,2m,with 1 lug</t>
  </si>
  <si>
    <t>RPM2530292/5000</t>
  </si>
  <si>
    <t>RPM2531610/50M</t>
  </si>
  <si>
    <t>RPM2531611/100M</t>
  </si>
  <si>
    <t>CABLE WITH CONNECTOR/2F LC(FullAXS)-LC M</t>
  </si>
  <si>
    <t>RPM2533512/1000</t>
  </si>
  <si>
    <t>RPM2533512/2000</t>
  </si>
  <si>
    <t>RPM2533512/5000</t>
  </si>
  <si>
    <t>RPM2533513/100M</t>
  </si>
  <si>
    <t>CABLE WITH CONNECTOR/2F LC-LC MM 50um</t>
  </si>
  <si>
    <t>RPM5132362/20M</t>
  </si>
  <si>
    <t>CABLE WITH CONNECTOR/2F LC(J-Connector)-</t>
  </si>
  <si>
    <t>RPM77701/00250</t>
  </si>
  <si>
    <t>RPM77701/00300</t>
  </si>
  <si>
    <t>RPM77701/00750</t>
  </si>
  <si>
    <t>RPM77701/02000</t>
  </si>
  <si>
    <t>CABLE WITH CONNECTOR/POWER CABLE</t>
  </si>
  <si>
    <t>RPM777193/01300</t>
  </si>
  <si>
    <t>RPM777211/01500</t>
  </si>
  <si>
    <t>RPM777263/01000</t>
  </si>
  <si>
    <t>RPM777263/01800</t>
  </si>
  <si>
    <t>RPM777274/01800</t>
  </si>
  <si>
    <t>RPM777279/01000</t>
  </si>
  <si>
    <t>RPM777298/20000</t>
  </si>
  <si>
    <t>RPM777341/00300</t>
  </si>
  <si>
    <t>RPM777381/02000</t>
  </si>
  <si>
    <t>RPM777526/01800</t>
  </si>
  <si>
    <t>RPM777528/01000</t>
  </si>
  <si>
    <t>RPM777554/00500</t>
  </si>
  <si>
    <t>RPM777555/05000</t>
  </si>
  <si>
    <t>CABLE WITH CONNECTOR/POWER AND SIGNAL CA</t>
  </si>
  <si>
    <t>RPM919665/02400</t>
  </si>
  <si>
    <t>COAXIAL CABLE/SMA (m)-SMA (m) outdoor</t>
  </si>
  <si>
    <t>COAXIAL CABLE/Coaxial Cable</t>
  </si>
  <si>
    <t>RPM919750/30M</t>
  </si>
  <si>
    <t>RPT899271/1</t>
  </si>
  <si>
    <t>CONNECTOR/Andrew, 1/4"" N-Connector (m)</t>
  </si>
  <si>
    <t>RYT921612/1</t>
  </si>
  <si>
    <t>SDF107236/001</t>
  </si>
  <si>
    <t>COVER/COVER for Outdoor application (sha</t>
  </si>
  <si>
    <t>SET10306</t>
  </si>
  <si>
    <t>CABLE CLAMP/CABLE CLAMP B=2,5 L=142 NATU</t>
  </si>
  <si>
    <t>Rosenberger RET</t>
  </si>
  <si>
    <t>S-WAVE-ACU-002-DV6</t>
  </si>
  <si>
    <t>S-WAVE-ACU-002-DV8</t>
  </si>
  <si>
    <t>SXA1060216/15</t>
  </si>
  <si>
    <t>FLOOR PANEL/EQ 2xBYB501 600x800, 4 cut-o</t>
  </si>
  <si>
    <t>SXA210404/1</t>
  </si>
  <si>
    <t>CABLE SHELF/Shelf H=25 mm,</t>
  </si>
  <si>
    <t>SXK1091931/1</t>
  </si>
  <si>
    <t>ASSEMBLED PARTS/GPS Mount, Steel</t>
  </si>
  <si>
    <t>TFL492324/500M</t>
  </si>
  <si>
    <t>POWER CABLE/2x6 mm2;UL;LSOH;Alu+Cu-scree</t>
  </si>
  <si>
    <t>TFL492325/100M</t>
  </si>
  <si>
    <t>TFL90117/24</t>
  </si>
  <si>
    <t>CABLE/2x6mm2 (10AWG) 600V 90C UL 10 m co</t>
  </si>
  <si>
    <t>TPM1010030/30M</t>
  </si>
  <si>
    <t>TSR432151/10M</t>
  </si>
  <si>
    <t>CONNECTION CABLE/Signal Cable</t>
  </si>
  <si>
    <t>TSR432151/2000</t>
  </si>
  <si>
    <t>TSR491603/10M</t>
  </si>
  <si>
    <t>TSR491603/60M</t>
  </si>
  <si>
    <t>TSR49336/3000</t>
  </si>
  <si>
    <t>TSR49345/3000</t>
  </si>
  <si>
    <t>TSR951338/1500</t>
  </si>
  <si>
    <t>CONNECTION CABLE/Jumper N(m)-SMA(m) 1.5m</t>
  </si>
  <si>
    <t>TSR951345/2</t>
  </si>
  <si>
    <t>CONNECTION CABLE/Jumper N(m)-N(m) 10m</t>
  </si>
  <si>
    <t>TSR951357/1500</t>
  </si>
  <si>
    <t>TSR951367/3</t>
  </si>
  <si>
    <t>JUMPER CABLE/Rosenberger 1/2"" jumper cab</t>
  </si>
  <si>
    <t>BB 5216</t>
  </si>
  <si>
    <t>DETAILS</t>
  </si>
  <si>
    <t>TUMPAT</t>
  </si>
  <si>
    <t>EDS</t>
  </si>
  <si>
    <t>TELEFINA</t>
  </si>
  <si>
    <t>DUMMY LOAD 100W</t>
  </si>
  <si>
    <t>HYBRID COUPLER</t>
  </si>
  <si>
    <t>SCREW/SCREW MRT-LME M 6X16 ST FZB</t>
  </si>
  <si>
    <t>H&amp;S Optic Cable 100M RPM 253 1610</t>
  </si>
  <si>
    <t>BFD101131/2</t>
  </si>
  <si>
    <t>Triband L900/H1800/2100/2600 65°18dBi</t>
  </si>
  <si>
    <t>4.3-10 male-DINmale,5M 1/2’ SFLEX jumper</t>
  </si>
  <si>
    <t>Feeder ½"" Cable Superflex</t>
  </si>
  <si>
    <t>TRANSCEIVER/RMU 4.3-10 INT CABLE</t>
  </si>
  <si>
    <t>MB-4W8X33V-00</t>
  </si>
  <si>
    <t>TWINBEAM HIGHBAND 8 PORT</t>
  </si>
  <si>
    <t>NGT21104/6</t>
  </si>
  <si>
    <t>EARTHING SET/dia 7.6mm Earthing Kit</t>
  </si>
  <si>
    <t>PB,Xp,698-960+(4x)1710-2690,65°16.7/18/1</t>
  </si>
  <si>
    <t>OIL cable, single mode, LCD-LCD RFE,100m</t>
  </si>
  <si>
    <t>RPM2531610/20M</t>
  </si>
  <si>
    <t>RPM777405/00700</t>
  </si>
  <si>
    <t>CABLE WITH CONNECTOR/SIGNAL AND POWER CA</t>
  </si>
  <si>
    <t>RPM777554/15000</t>
  </si>
  <si>
    <t>MICROCIRCUIT/SFP GB-TX¿ RJ45 SGMII Ether</t>
  </si>
  <si>
    <t>CABLE/TFL 252 017/002¿¿ 30m¿ outdoor¿ SP</t>
  </si>
  <si>
    <t>ODI065R16M17JJJJGQ</t>
  </si>
  <si>
    <t>Outdoor Directional Penta-band Antenna</t>
  </si>
  <si>
    <t xml:space="preserve">NEW PB LHHHH </t>
  </si>
  <si>
    <t>4.3-10 MALE / 4.3-10 MALE JUMPER 3m</t>
  </si>
  <si>
    <t>JUMPER 4.3-10 TO 4.3-10</t>
  </si>
  <si>
    <t>LC08-C495-3000</t>
  </si>
  <si>
    <t>BLACK RECTIFIER MODULE</t>
  </si>
  <si>
    <t>PRODUCTCODE</t>
  </si>
  <si>
    <t>KRC161726/1</t>
  </si>
  <si>
    <t>TRANSCEIVER/Radio 2242 B1 B3;Radio Unit</t>
  </si>
  <si>
    <t>KRC161753/1</t>
  </si>
  <si>
    <t>TRANSCEIVER/Radio 4443 B1 B3;Radio Unit</t>
  </si>
  <si>
    <t>MB-6W8X33V-00</t>
  </si>
  <si>
    <t>6XPol, 6 x (1710-2690) MHz</t>
  </si>
  <si>
    <t>RPM251120/30M</t>
  </si>
  <si>
    <t>CONNECTION CABLE/Open end 32xE1 LFH cabl</t>
  </si>
  <si>
    <t>RPM777211/01800</t>
  </si>
  <si>
    <t>SEF1031316/1</t>
  </si>
  <si>
    <t>MOUNTING BRACKET/OVP Base Unit, PT 4x1-B</t>
  </si>
  <si>
    <t>SXA2152668/1</t>
  </si>
  <si>
    <t>BRACKET/Right bracket</t>
  </si>
  <si>
    <t>SXA2154174/1</t>
  </si>
  <si>
    <t>MECHANICAL COMPONENT/Guide Rail DUX</t>
  </si>
  <si>
    <t>TQB-609016/Q172718DEI-65FT2</t>
  </si>
  <si>
    <t>TSR49340/60M</t>
  </si>
  <si>
    <t>CONNECTION CABLE/D-SUB - Open end w/ cab</t>
  </si>
  <si>
    <t>DCDU / 1U PDU con. of DC bre. 1x16A,6x25A,3x30A</t>
  </si>
  <si>
    <t>ANTENNA</t>
  </si>
  <si>
    <t>R503</t>
  </si>
  <si>
    <t>RBS6601+BB5212</t>
  </si>
  <si>
    <t>RBS6601+BB5216</t>
  </si>
  <si>
    <t>TWINBEAM ANTENNA</t>
  </si>
  <si>
    <t>20/BFM107206/1063</t>
  </si>
  <si>
    <t>ENCLOSURE 6150</t>
  </si>
  <si>
    <t>ECM-ESOA300ACB0102</t>
  </si>
  <si>
    <t>Rectifier 1.7kW</t>
  </si>
  <si>
    <t>SBOC ENCLOSURE</t>
  </si>
  <si>
    <t>SBOC 1.7kW</t>
  </si>
  <si>
    <t>KDV127621/11</t>
  </si>
  <si>
    <t>COMBINED UNIT/Baseband 6630 with fan (se</t>
  </si>
  <si>
    <t>RRU B1+B3</t>
  </si>
  <si>
    <t>EQUIPPED CABINET/Enclosure 6150;ASO</t>
  </si>
  <si>
    <t>85005592</t>
  </si>
  <si>
    <t>H&amp;S Optic Cable 20M RPM 253 1610</t>
  </si>
  <si>
    <t>85005593</t>
  </si>
  <si>
    <t>H&amp;S Optic Cable 30M RPM 253 1610</t>
  </si>
  <si>
    <t>H&amp;S Optic Cable 50M RPM 253 1610</t>
  </si>
  <si>
    <t>OIL 250M</t>
  </si>
  <si>
    <t>OIL END COVER</t>
  </si>
  <si>
    <t>CODE</t>
  </si>
  <si>
    <t>7/NTM201201</t>
  </si>
  <si>
    <t>INSTALLATION KIT/Common installation mat</t>
  </si>
  <si>
    <t>KRD901059/4</t>
  </si>
  <si>
    <t>TRANSCEIVER/AIR 5121 B257A;Radio Unit</t>
  </si>
  <si>
    <t>NTB1010381/1</t>
  </si>
  <si>
    <t>MARKING SET/Main Remote 6-Sector</t>
  </si>
  <si>
    <t>NTM2014156/3</t>
  </si>
  <si>
    <t>SET OF MATERIALS/Fiber Clamp, 3 fiber-3</t>
  </si>
  <si>
    <t>RDH10250/11</t>
  </si>
  <si>
    <t>OPTICAL TRANSCEIVER/SFP+ MM 10GB-SR 2-30</t>
  </si>
  <si>
    <t>RNT44738/03</t>
  </si>
  <si>
    <t>CONNECTOR/Circular Power Connector 2-pos</t>
  </si>
  <si>
    <t>RPM1191648/2</t>
  </si>
  <si>
    <t>EARTHING CABLE/16mm2,GNYE,2m,with 1 lug</t>
  </si>
  <si>
    <t>RPM777193/00200R1</t>
  </si>
  <si>
    <t>RPM777528/02500</t>
  </si>
  <si>
    <t>RPM777579/01500R1</t>
  </si>
  <si>
    <t>SXK1092016/1</t>
  </si>
  <si>
    <t>ASSEMBLED PARTS/Light Wall and Pole clam</t>
  </si>
  <si>
    <t>TSR3119177/5000</t>
  </si>
  <si>
    <t>OPT.CABLE W. CONNECT/SC-SC 5m DSM</t>
  </si>
  <si>
    <t>85005595</t>
  </si>
  <si>
    <t>85006586</t>
  </si>
  <si>
    <t>CASCADE 5M</t>
  </si>
  <si>
    <t xml:space="preserve">Total  TX </t>
  </si>
  <si>
    <t>Total AVAILABLE</t>
  </si>
  <si>
    <t xml:space="preserve"> TX </t>
  </si>
  <si>
    <t>QTY'</t>
  </si>
  <si>
    <t>KRY112206/2</t>
  </si>
  <si>
    <t>AMPLIFIER/TTMF 900E (B8) SB</t>
  </si>
  <si>
    <t>KRY112208/1</t>
  </si>
  <si>
    <t>AMPLIFIER/TTMF 1800 (B3)</t>
  </si>
  <si>
    <t>CASCADE CABLE 200M</t>
  </si>
  <si>
    <t>BMG980336/4</t>
  </si>
  <si>
    <t>DISTRIBUTION UNIT/PDU 02 01; Power Distr</t>
  </si>
  <si>
    <t>ECM-60S2C7C08N1</t>
  </si>
  <si>
    <t>Conn. 7/16 DIN(M) RA Fr 1/2"" SuperFlex</t>
  </si>
  <si>
    <t>ECM-AND-019</t>
  </si>
  <si>
    <t>INH8014168</t>
  </si>
  <si>
    <t>ESC POC MATERIAL KIT</t>
  </si>
  <si>
    <t>KDU137569/1</t>
  </si>
  <si>
    <t>PROCESSOR UNIT/DUG 20 01;Digital Unit</t>
  </si>
  <si>
    <t>KDU137624/31</t>
  </si>
  <si>
    <t>PROCESSOR UNIT/DUS 30 01;Digital Unit</t>
  </si>
  <si>
    <t>KDV127562</t>
  </si>
  <si>
    <t>COMBINED UNIT/SIU-02 with Fan</t>
  </si>
  <si>
    <t>L4TDM-PSA</t>
  </si>
  <si>
    <t>7/16 DIN STRAIGHT MALE CONNECTOR</t>
  </si>
  <si>
    <t>NTM2013932/1</t>
  </si>
  <si>
    <t>SET OF MATERIALS/SAU kit for 19""</t>
  </si>
  <si>
    <t>NTM2013933/1</t>
  </si>
  <si>
    <t>SET OF MATERIALS/OVP kit, 8 alarms</t>
  </si>
  <si>
    <t>NTM2013977/2</t>
  </si>
  <si>
    <t>INSTAL.MATERIAL SET/Screw kit for expans</t>
  </si>
  <si>
    <t>ODI-065R16M17JJJJG</t>
  </si>
  <si>
    <t>SMALL PENTABAND LHHHH-</t>
  </si>
  <si>
    <t>XXXXPol,694-960/3x(1710-2690)MHz QB</t>
  </si>
  <si>
    <t>RNT44719/001</t>
  </si>
  <si>
    <t>RNT44720/001</t>
  </si>
  <si>
    <t>RPM1138465/20M</t>
  </si>
  <si>
    <t>CABLE WITH CONNECTOR/8-pos RJ45(J-Connec</t>
  </si>
  <si>
    <t>RPM2531610/30M</t>
  </si>
  <si>
    <t>RPM2531611/70M</t>
  </si>
  <si>
    <t>RPM5131104/00120</t>
  </si>
  <si>
    <t>CABLE/SIGNAL CABLE</t>
  </si>
  <si>
    <t>RPM77701/00550</t>
  </si>
  <si>
    <t>RPM77701/01600</t>
  </si>
  <si>
    <t>RPM777135/00700</t>
  </si>
  <si>
    <t>RPM777135/01200</t>
  </si>
  <si>
    <t>RPM777193/00160</t>
  </si>
  <si>
    <t>RPM777193/00315</t>
  </si>
  <si>
    <t>RPM777193/00450</t>
  </si>
  <si>
    <t>RPM777193/01000</t>
  </si>
  <si>
    <t>RPM777193/01500</t>
  </si>
  <si>
    <t>RPM777193/02000</t>
  </si>
  <si>
    <t>RPM777211/00900</t>
  </si>
  <si>
    <t>RPM777274/00650</t>
  </si>
  <si>
    <t>RPM777279/01800</t>
  </si>
  <si>
    <t>RPM777296/00500</t>
  </si>
  <si>
    <t>RPM777700/00460</t>
  </si>
  <si>
    <t>CABLE WITH CONNECTOR/COAXIAL CABLE</t>
  </si>
  <si>
    <t>RPM919701/01700</t>
  </si>
  <si>
    <t>RPM919701/17000</t>
  </si>
  <si>
    <t>RPM919726/15M</t>
  </si>
  <si>
    <t>CONNECTION CABLE/Power cable for SIU02 i</t>
  </si>
  <si>
    <t>SXA1342193/1</t>
  </si>
  <si>
    <t>MECHANICAL COMPONENT/Dummy RU/FU</t>
  </si>
  <si>
    <t>SXK1072840/2</t>
  </si>
  <si>
    <t>ANTENNA SUPPORT/Universal Single RRU Sup</t>
  </si>
  <si>
    <t>SXK1072860/1</t>
  </si>
  <si>
    <t>ASSEMBLED PARTS/GPS Mounting Support, Al</t>
  </si>
  <si>
    <t>SXK1091511/1</t>
  </si>
  <si>
    <t>ASSEMBLED PARTS/DUW box</t>
  </si>
  <si>
    <t>SXK1098604/1</t>
  </si>
  <si>
    <t>ASSEMBLED PARTS/8U SUBRACK</t>
  </si>
  <si>
    <t>SXK1098971/1</t>
  </si>
  <si>
    <t>ASSEMBLED PARTS/Dummy 31</t>
  </si>
  <si>
    <t>SXK1250819/1</t>
  </si>
  <si>
    <t>ASSEMBLED PARTS/Front Cover</t>
  </si>
  <si>
    <t>TSR432151/15M</t>
  </si>
  <si>
    <t>ZHY60117/1</t>
  </si>
  <si>
    <t>ALARM UNIT/SAU 01 01;Support Alarm Unit</t>
  </si>
  <si>
    <t>Grand Total</t>
  </si>
  <si>
    <t>Sum of Qty Available</t>
  </si>
  <si>
    <t>AFZARHUSHAIRI WAN PANI</t>
  </si>
  <si>
    <t>GREY RECTIFIER MODULE</t>
  </si>
  <si>
    <t>RECTIFIER 2.7kW ESR48/56A B-S</t>
  </si>
  <si>
    <t>ECM-60S2C7CO3N1</t>
  </si>
  <si>
    <t>ECM-OD14-065R18J-G</t>
  </si>
  <si>
    <t>RPM777382/05000</t>
  </si>
  <si>
    <t>RPM919723/01500</t>
  </si>
  <si>
    <t>TSR4820243/17M</t>
  </si>
  <si>
    <t>TSR48422/2000</t>
  </si>
  <si>
    <t>L-MALE CONNECTORS FOR 1/2</t>
  </si>
  <si>
    <t xml:space="preserve">QUADBAND HHHH-COMBA </t>
  </si>
  <si>
    <t>CONNECTION CABLE/Power cable, SIU02 to P</t>
  </si>
  <si>
    <t>NCD90141/1</t>
  </si>
  <si>
    <t>MODULE/GPS 02 01; GPS Receiver Unit</t>
  </si>
  <si>
    <t>20/BFL901009/814</t>
  </si>
  <si>
    <t>Conn. 7/16 DIN(M) RA Fr 1/2" std</t>
  </si>
  <si>
    <t>EX4300-48T-AFL</t>
  </si>
  <si>
    <t>juniper</t>
  </si>
  <si>
    <t>EX4600-40F-AFL</t>
  </si>
  <si>
    <t>EX4PSTRMK</t>
  </si>
  <si>
    <t>EX-UM-4X4SFP</t>
  </si>
  <si>
    <t>EX-UM-4X4SFP (juniper)</t>
  </si>
  <si>
    <t>GPSU-350-AC-AF1</t>
  </si>
  <si>
    <t>NCD90126/11</t>
  </si>
  <si>
    <t>OVERVOLTAGE ARRESTER/OVP-TRM1, External</t>
  </si>
  <si>
    <t>RDH10247/1</t>
  </si>
  <si>
    <t>RPM777211/01000</t>
  </si>
  <si>
    <t>RPM777298/10000</t>
  </si>
  <si>
    <t>RPM777435/1000</t>
  </si>
  <si>
    <t>CABLE WITH CONNECTOR/GROUNDING CABLE</t>
  </si>
  <si>
    <t>RPM777700/00130</t>
  </si>
  <si>
    <t>SXA2152667/1</t>
  </si>
  <si>
    <t>BRACKET/Left bracket</t>
  </si>
  <si>
    <t>SXK1091973/1</t>
  </si>
  <si>
    <t>ASSEMBLED PARTS/Multi ERS bracket</t>
  </si>
  <si>
    <t>TQB-609016/Q172716DEI-65FV02</t>
  </si>
  <si>
    <t>TONGYU</t>
  </si>
  <si>
    <t>TQBM-D609016-T172718DE1-65FT2</t>
  </si>
  <si>
    <t>TSR951355/1</t>
  </si>
  <si>
    <t>CONNECTION CABLE/Alarm cable, 17M, RJ45</t>
  </si>
  <si>
    <t>30m X 6</t>
  </si>
  <si>
    <t>60m x 3</t>
  </si>
  <si>
    <t>PO11 CUH1 2019 552</t>
  </si>
  <si>
    <t>PO6 CU H2B1 TWB92</t>
  </si>
  <si>
    <t>SGC97+54477202</t>
  </si>
  <si>
    <t>SGC97+54459669</t>
  </si>
  <si>
    <t>SGC97+54987986</t>
  </si>
  <si>
    <t>SGC97+54454861</t>
  </si>
  <si>
    <t>SGC97+54454865</t>
  </si>
  <si>
    <t>SGC97+54459664</t>
  </si>
  <si>
    <t>SGC97+54454864</t>
  </si>
  <si>
    <t>SGC97+54687857</t>
  </si>
  <si>
    <t>BASIC NEW BB5216 U9+L18 4T4R</t>
  </si>
  <si>
    <t>SGC97+54459666</t>
  </si>
  <si>
    <t>D825870983</t>
  </si>
  <si>
    <t>SET OF BASEBAND LOOSE</t>
  </si>
  <si>
    <t>D825870980</t>
  </si>
  <si>
    <t/>
  </si>
  <si>
    <t>C970007000</t>
  </si>
  <si>
    <t>D825878892</t>
  </si>
  <si>
    <t>SET OF RRU</t>
  </si>
  <si>
    <t>D825878891</t>
  </si>
  <si>
    <t>D825870971</t>
  </si>
  <si>
    <t>D825878890</t>
  </si>
  <si>
    <t>TWIN BEAM + R503</t>
  </si>
  <si>
    <t>SET OF R503</t>
  </si>
  <si>
    <t xml:space="preserve">TWIN BEAM </t>
  </si>
  <si>
    <t>BP2018 U9+L18 4T4R BB5216+6601</t>
  </si>
  <si>
    <t>SGC97+54986273</t>
  </si>
  <si>
    <t>KRC161670/1R1A</t>
  </si>
  <si>
    <t>CD3T313518</t>
  </si>
  <si>
    <t>SGC97+54986397</t>
  </si>
  <si>
    <t>CD3T313522</t>
  </si>
  <si>
    <t>SGC97+54986400</t>
  </si>
  <si>
    <t>CD3T313524</t>
  </si>
  <si>
    <t>SGC97+54987560</t>
  </si>
  <si>
    <t>CD3T344766</t>
  </si>
  <si>
    <t>SGC97+54987562</t>
  </si>
  <si>
    <t>CD3T344958</t>
  </si>
  <si>
    <t>SGC97+54987563</t>
  </si>
  <si>
    <t>CD3T344949</t>
  </si>
  <si>
    <t>C970007245</t>
  </si>
  <si>
    <t>PO9 CUH2B1 LTE MAX NN42 L18 4T4R BB5216+6601</t>
  </si>
  <si>
    <t>PO9 CUH2B1 LTE MAX NN42 L18 2T2R U9+L18 BB5216+6601</t>
  </si>
  <si>
    <t>L18 2T2R BB5212+6601</t>
  </si>
  <si>
    <t>ENCLOSURE 6150 set</t>
  </si>
  <si>
    <t>GPS set</t>
  </si>
  <si>
    <t>RPM777579/01500</t>
  </si>
  <si>
    <t>FEEDER 7/8 set</t>
  </si>
  <si>
    <t>C970008324</t>
  </si>
  <si>
    <t xml:space="preserve">Anti-rodent </t>
  </si>
  <si>
    <t>NEW RET 3M</t>
  </si>
  <si>
    <t>PO1 LTE MAX 14</t>
  </si>
  <si>
    <t>HAMMER19</t>
  </si>
  <si>
    <t>ECM-60S2C7C03N1</t>
  </si>
  <si>
    <t>SOUTHERN</t>
  </si>
  <si>
    <t>OIL SFP CONNECTOR</t>
  </si>
  <si>
    <t>BA-G6G6W8W8X65V-21</t>
  </si>
  <si>
    <t>QUADBAND ANTENNA 2L2H 2M</t>
  </si>
  <si>
    <t>NEW BB6630</t>
  </si>
  <si>
    <t>R503 ONLY REUSE RBS6601</t>
  </si>
  <si>
    <t>NEW BB6630 SET</t>
  </si>
  <si>
    <t>SIGNAL CABLE</t>
  </si>
  <si>
    <t>CP-56414533</t>
  </si>
  <si>
    <t>PRODUCT PACKAGE/ERS and RBS 6000 Expansi (FAP23013)</t>
  </si>
  <si>
    <t>External Alarm Cable, 15m (MU)</t>
  </si>
  <si>
    <t>External Alarm Interface kit for the RBS 6601 with DIN rail</t>
  </si>
  <si>
    <t>CP-56414529</t>
  </si>
  <si>
    <t>PRODUCT PACKAGE/RBS 6000 HW Activation C (FAP1303294)</t>
  </si>
  <si>
    <t>INF 903 6091/TC1</t>
  </si>
  <si>
    <t>Baseband 6630 CPRI port expander, 7-15 ports</t>
  </si>
  <si>
    <t>EARTH POWER CABLE</t>
  </si>
  <si>
    <t>IN SOH</t>
  </si>
  <si>
    <t>NOT AVAIBLE IN SOH</t>
  </si>
  <si>
    <t>NOT AVAILABLE IN SOH</t>
  </si>
  <si>
    <t>PB LHHH</t>
  </si>
  <si>
    <t>LPF12-150</t>
  </si>
  <si>
    <t>//LPF12-150 BATTERY</t>
  </si>
  <si>
    <t>LEOCH BATT 150AH</t>
  </si>
  <si>
    <t>LPF12-150 BATTERY</t>
  </si>
  <si>
    <t>PO9 CU H2B1</t>
  </si>
  <si>
    <t>RPM 777528/02500</t>
  </si>
  <si>
    <t>TSR263142/1</t>
  </si>
  <si>
    <t>CABLE WITH CONNECTOR/Signal/Power cable</t>
  </si>
  <si>
    <t>302 line item</t>
  </si>
  <si>
    <t>296 line item</t>
  </si>
  <si>
    <t>MB-4W8X33VB2-01</t>
  </si>
  <si>
    <t xml:space="preserve">HB Dual Twin Beam / 2.0 m </t>
  </si>
  <si>
    <t>PO8 CU H2B1 NN40</t>
  </si>
  <si>
    <t>SK 125 4pcs</t>
  </si>
  <si>
    <t xml:space="preserve">SB 256 Meter </t>
  </si>
  <si>
    <t>RPM77701/01500</t>
  </si>
  <si>
    <t>SXK1253086/2</t>
  </si>
  <si>
    <t>ASSEMBLED PARTS/Cable Guide</t>
  </si>
  <si>
    <t>301 line item</t>
  </si>
  <si>
    <t>CRITICAL ITEM</t>
  </si>
  <si>
    <t>511m celcom punya</t>
  </si>
  <si>
    <t>230PCS akan masuk-ETA WH 13june</t>
  </si>
  <si>
    <t>New Stock Arrive</t>
  </si>
  <si>
    <t>ECM11.100223</t>
  </si>
  <si>
    <t>RPM919727/15000</t>
  </si>
  <si>
    <t>4U2S33MD-00</t>
  </si>
  <si>
    <t>12-PORT ANTENNA HB TWIN BEAM</t>
  </si>
  <si>
    <t>236PCS akan masuk-ETA WH 13@14june</t>
  </si>
  <si>
    <t>19' RACK ONLY</t>
  </si>
  <si>
    <t>ECM-ESAA150ABB01</t>
  </si>
  <si>
    <t>Indoor Rack</t>
  </si>
  <si>
    <t>SK 150 2pcs</t>
  </si>
  <si>
    <t>BKC90106/165</t>
  </si>
  <si>
    <t>BATTERY/LPF12-150A 4x12V 150Ah</t>
  </si>
  <si>
    <t>BATT 150AH</t>
  </si>
  <si>
    <t>//12-PORT ANTENNA HB TWIN BEAM</t>
  </si>
  <si>
    <t>10pcs 14july bru masuk</t>
  </si>
  <si>
    <t>RPM2531610/10M</t>
  </si>
  <si>
    <t>TFL90145/100M</t>
  </si>
  <si>
    <t>COPPER CONDUCTOR/AC power cabel 3x2,5 mm</t>
  </si>
  <si>
    <t>305 line item</t>
  </si>
  <si>
    <t xml:space="preserve">ASP SH UPDATED </t>
  </si>
  <si>
    <t xml:space="preserve"> REF ID </t>
  </si>
  <si>
    <t xml:space="preserve"> LOC ID </t>
  </si>
  <si>
    <t xml:space="preserve"> SITE NAME </t>
  </si>
  <si>
    <t xml:space="preserve"> Final RAN Project Plan </t>
  </si>
  <si>
    <t xml:space="preserve"> Planned Tech </t>
  </si>
  <si>
    <t xml:space="preserve"> Power System </t>
  </si>
  <si>
    <t xml:space="preserve"> Battery Install (Yes/No) </t>
  </si>
  <si>
    <t>Add CA</t>
  </si>
  <si>
    <t xml:space="preserve">Add L26    </t>
  </si>
  <si>
    <t>Upgrade 1 Bank Of Battery</t>
  </si>
  <si>
    <t>YES</t>
  </si>
  <si>
    <t>NO</t>
  </si>
  <si>
    <t>D00429_Macro</t>
  </si>
  <si>
    <t>D00429</t>
  </si>
  <si>
    <t>MODKUCHELONG</t>
  </si>
  <si>
    <t>C01077_Macro</t>
  </si>
  <si>
    <t>C01077</t>
  </si>
  <si>
    <t>PAYABESAR</t>
  </si>
  <si>
    <t>B00447_Macro</t>
  </si>
  <si>
    <t>B00447</t>
  </si>
  <si>
    <t>SEKINCHAN2</t>
  </si>
  <si>
    <t>D00020_Macro</t>
  </si>
  <si>
    <t>D00020</t>
  </si>
  <si>
    <t>YONGSENG</t>
  </si>
  <si>
    <t>B02500_Macro</t>
  </si>
  <si>
    <t>B02500</t>
  </si>
  <si>
    <t>SURAUALMUTTAQIN_ANTARAGAPI</t>
  </si>
  <si>
    <t>D00624_Macro</t>
  </si>
  <si>
    <t>D00624</t>
  </si>
  <si>
    <t>KGSENENG</t>
  </si>
  <si>
    <t xml:space="preserve"> NO</t>
  </si>
  <si>
    <t>D00667_Macro</t>
  </si>
  <si>
    <t>D00667</t>
  </si>
  <si>
    <t>KGKUALAREKANG</t>
  </si>
  <si>
    <t>Add CA + SW only</t>
  </si>
  <si>
    <t>L18 (20MHz) Add L26</t>
  </si>
  <si>
    <t>T00651_Macro</t>
  </si>
  <si>
    <t>T00651</t>
  </si>
  <si>
    <t>SMKVOKASIONALKEMAMAN</t>
  </si>
  <si>
    <t>D00635_Macro</t>
  </si>
  <si>
    <t>D00635</t>
  </si>
  <si>
    <t>KGNELAYANKANDIS</t>
  </si>
  <si>
    <t>L18 (20MHz) Add L26 Add L21</t>
  </si>
  <si>
    <t>D00489_Macro</t>
  </si>
  <si>
    <t>D00489</t>
  </si>
  <si>
    <t>KG TERAS</t>
  </si>
  <si>
    <t xml:space="preserve"> </t>
  </si>
  <si>
    <t>OUT OF LIST SITE PO 61SITE</t>
  </si>
  <si>
    <t>303 line item</t>
  </si>
  <si>
    <t>ECM11.100223.34281</t>
  </si>
  <si>
    <t>Q00480TMNAPOLLO</t>
  </si>
  <si>
    <t>30m x 1</t>
  </si>
  <si>
    <t>RPM777528/10000</t>
  </si>
  <si>
    <t>ADD ON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</si>
</sst>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64" formatCode="[$-409]d\-mmm\-yy;@"/>
    <numFmt numFmtId="165" formatCode="[$-409]m/d/yy\ h:mm\ AM/PM;@"/>
    <numFmt numFmtId="166" formatCode="00000"/>
    <numFmt numFmtId="167" formatCode="[$-F800]dddd\,\ mmmm\ dd\,\ yyyy"/>
  </numFmts>
  <fonts count="6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9"/>
      <name val="Calibri"/>
      <family val="2"/>
    </font>
    <font>
      <b/>
      <sz val="12"/>
      <color indexed="8"/>
      <name val="Calibri"/>
      <family val="2"/>
    </font>
    <font>
      <b/>
      <i/>
      <sz val="10"/>
      <color indexed="8"/>
      <name val="Calibri"/>
      <family val="2"/>
    </font>
    <font>
      <b/>
      <sz val="10"/>
      <color indexed="8"/>
      <name val="Arial"/>
      <family val="2"/>
    </font>
    <font>
      <b/>
      <sz val="10"/>
      <color indexed="8"/>
      <name val="Calibri"/>
      <family val="2"/>
    </font>
    <font>
      <b/>
      <sz val="10"/>
      <color indexed="8"/>
      <name val="Arial Narrow"/>
      <family val="2"/>
    </font>
    <font>
      <sz val="10"/>
      <color indexed="8"/>
      <name val="Calibri"/>
      <family val="2"/>
    </font>
    <font>
      <sz val="10"/>
      <color indexed="9"/>
      <name val="Arial Narrow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u/>
      <sz val="14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name val="Calibri"/>
      <family val="2"/>
    </font>
    <font>
      <b/>
      <sz val="9"/>
      <name val="Calibri"/>
      <family val="2"/>
    </font>
    <font>
      <u/>
      <sz val="16"/>
      <name val="Arial Black"/>
      <family val="2"/>
    </font>
    <font>
      <b/>
      <sz val="12"/>
      <color rgb="FF002060"/>
      <name val="Calibri"/>
      <family val="2"/>
    </font>
    <font>
      <sz val="10"/>
      <name val="Arial"/>
      <family val="2"/>
    </font>
    <font>
      <sz val="10"/>
      <color rgb="FF000000"/>
      <name val="Calibri"/>
      <family val="2"/>
    </font>
    <font>
      <b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FF0000"/>
      <name val="Calibri"/>
      <family val="2"/>
    </font>
    <font>
      <sz val="10"/>
      <color rgb="FF00B050"/>
      <name val="Calibri"/>
      <family val="2"/>
      <scheme val="minor"/>
    </font>
    <font>
      <sz val="10"/>
      <color rgb="FF00B050"/>
      <name val="Calibri"/>
      <family val="2"/>
    </font>
    <font>
      <sz val="10"/>
      <color rgb="FF002060"/>
      <name val="Calibri"/>
      <family val="2"/>
      <scheme val="minor"/>
    </font>
    <font>
      <sz val="10"/>
      <color rgb="FF002060"/>
      <name val="Calibri"/>
      <family val="2"/>
    </font>
    <font>
      <sz val="10"/>
      <color rgb="FF000000"/>
      <name val="Calibri"/>
      <family val="2"/>
      <scheme val="minor"/>
    </font>
    <font>
      <sz val="8"/>
      <color theme="0"/>
      <name val="Calibri"/>
      <family val="2"/>
    </font>
    <font>
      <sz val="8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color rgb="FFFF0000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00B0F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39">
    <xf numFmtId="0" fontId="0" fillId="0" borderId="0"/>
    <xf numFmtId="0" fontId="14" fillId="0" borderId="0" applyFill="0" applyBorder="0"/>
    <xf numFmtId="0" fontId="14" fillId="0" borderId="0" applyFill="0" applyBorder="0"/>
    <xf numFmtId="0" fontId="14" fillId="2" borderId="0" applyFill="0" applyBorder="0"/>
    <xf numFmtId="0" fontId="27" fillId="0" borderId="0">
      <alignment vertical="top"/>
    </xf>
    <xf numFmtId="0" fontId="13" fillId="0" borderId="0"/>
    <xf numFmtId="0" fontId="29" fillId="0" borderId="0"/>
    <xf numFmtId="0" fontId="38" fillId="0" borderId="0"/>
    <xf numFmtId="0" fontId="12" fillId="0" borderId="0"/>
    <xf numFmtId="0" fontId="14" fillId="2" borderId="0" applyFill="0" applyBorder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38" fillId="0" borderId="0"/>
    <xf numFmtId="44" fontId="38" fillId="0" borderId="0" applyFont="0" applyFill="0" applyBorder="0" applyAlignment="0" applyProtection="0"/>
    <xf numFmtId="0" fontId="58" fillId="0" borderId="0"/>
    <xf numFmtId="0" fontId="38" fillId="0" borderId="0"/>
    <xf numFmtId="9" fontId="59" fillId="0" borderId="0" applyFont="0" applyFill="0" applyBorder="0" applyAlignment="0" applyProtection="0"/>
    <xf numFmtId="0" fontId="60" fillId="0" borderId="0"/>
  </cellStyleXfs>
  <cellXfs count="435">
    <xf numFmtId="0" fontId="0" fillId="0" borderId="0" xfId="0"/>
    <xf numFmtId="0" fontId="16" fillId="0" borderId="0" xfId="0" applyFont="1" applyAlignment="1" applyProtection="1">
      <alignment horizontal="center"/>
      <protection locked="0"/>
    </xf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right"/>
    </xf>
    <xf numFmtId="0" fontId="19" fillId="3" borderId="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/>
    </xf>
    <xf numFmtId="0" fontId="19" fillId="3" borderId="1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0" xfId="0" applyFont="1" applyFill="1" applyAlignment="1">
      <alignment vertical="top"/>
    </xf>
    <xf numFmtId="0" fontId="17" fillId="2" borderId="1" xfId="0" applyFont="1" applyFill="1" applyBorder="1" applyAlignment="1">
      <alignment horizontal="center" wrapText="1"/>
    </xf>
    <xf numFmtId="0" fontId="18" fillId="2" borderId="3" xfId="0" applyFont="1" applyFill="1" applyBorder="1" applyAlignment="1">
      <alignment horizontal="right"/>
    </xf>
    <xf numFmtId="0" fontId="17" fillId="2" borderId="3" xfId="0" applyFont="1" applyFill="1" applyBorder="1" applyAlignment="1">
      <alignment horizontal="center"/>
    </xf>
    <xf numFmtId="0" fontId="17" fillId="2" borderId="4" xfId="0" applyFont="1" applyFill="1" applyBorder="1" applyAlignment="1">
      <alignment horizontal="center"/>
    </xf>
    <xf numFmtId="0" fontId="22" fillId="2" borderId="0" xfId="0" applyFont="1" applyFill="1" applyAlignment="1" applyProtection="1">
      <alignment horizontal="center"/>
      <protection locked="0"/>
    </xf>
    <xf numFmtId="0" fontId="24" fillId="2" borderId="0" xfId="0" applyFont="1" applyFill="1" applyAlignment="1" applyProtection="1">
      <alignment horizontal="center"/>
      <protection locked="0"/>
    </xf>
    <xf numFmtId="0" fontId="26" fillId="4" borderId="0" xfId="0" applyFont="1" applyFill="1" applyAlignment="1" applyProtection="1">
      <alignment horizontal="center"/>
      <protection locked="0"/>
    </xf>
    <xf numFmtId="0" fontId="17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left" vertical="top"/>
    </xf>
    <xf numFmtId="0" fontId="30" fillId="0" borderId="0" xfId="0" applyFont="1"/>
    <xf numFmtId="0" fontId="30" fillId="5" borderId="0" xfId="0" applyFont="1" applyFill="1"/>
    <xf numFmtId="0" fontId="30" fillId="2" borderId="0" xfId="0" applyFont="1" applyFill="1"/>
    <xf numFmtId="0" fontId="30" fillId="2" borderId="0" xfId="0" applyFont="1" applyFill="1" applyAlignment="1">
      <alignment horizontal="center" vertical="center" wrapText="1"/>
    </xf>
    <xf numFmtId="0" fontId="21" fillId="2" borderId="0" xfId="0" applyFont="1" applyFill="1" applyAlignment="1" applyProtection="1">
      <alignment horizontal="center"/>
      <protection locked="0"/>
    </xf>
    <xf numFmtId="0" fontId="23" fillId="2" borderId="0" xfId="0" applyFont="1" applyFill="1" applyAlignment="1" applyProtection="1">
      <alignment horizontal="center"/>
      <protection locked="0"/>
    </xf>
    <xf numFmtId="14" fontId="17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center"/>
    </xf>
    <xf numFmtId="0" fontId="33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17" fillId="2" borderId="0" xfId="0" applyFont="1" applyFill="1" applyAlignment="1">
      <alignment vertical="center"/>
    </xf>
    <xf numFmtId="0" fontId="35" fillId="2" borderId="0" xfId="0" applyFont="1" applyFill="1" applyAlignment="1">
      <alignment horizontal="right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30" fillId="0" borderId="1" xfId="9" applyFont="1" applyFill="1" applyBorder="1" applyAlignment="1" applyProtection="1">
      <alignment horizontal="center" vertical="center"/>
      <protection locked="0"/>
    </xf>
    <xf numFmtId="0" fontId="30" fillId="0" borderId="1" xfId="7" applyFont="1" applyBorder="1" applyAlignment="1">
      <alignment horizontal="left" vertical="top"/>
    </xf>
    <xf numFmtId="0" fontId="19" fillId="3" borderId="1" xfId="0" applyFont="1" applyFill="1" applyBorder="1"/>
    <xf numFmtId="0" fontId="18" fillId="2" borderId="0" xfId="0" applyFont="1" applyFill="1" applyAlignment="1">
      <alignment horizontal="center" vertical="top"/>
    </xf>
    <xf numFmtId="0" fontId="30" fillId="0" borderId="1" xfId="7" applyFont="1" applyBorder="1" applyAlignment="1">
      <alignment vertical="top"/>
    </xf>
    <xf numFmtId="0" fontId="33" fillId="0" borderId="1" xfId="7" applyFont="1" applyBorder="1" applyAlignment="1">
      <alignment horizontal="left"/>
    </xf>
    <xf numFmtId="0" fontId="33" fillId="0" borderId="1" xfId="7" applyFont="1" applyBorder="1" applyAlignment="1">
      <alignment horizontal="center"/>
    </xf>
    <xf numFmtId="0" fontId="17" fillId="0" borderId="1" xfId="7" applyFont="1" applyBorder="1" applyAlignment="1">
      <alignment horizontal="left"/>
    </xf>
    <xf numFmtId="0" fontId="38" fillId="0" borderId="1" xfId="7" applyBorder="1"/>
    <xf numFmtId="0" fontId="30" fillId="0" borderId="1" xfId="7" applyFont="1" applyBorder="1" applyAlignment="1">
      <alignment horizontal="center"/>
    </xf>
    <xf numFmtId="0" fontId="38" fillId="0" borderId="0" xfId="7"/>
    <xf numFmtId="0" fontId="30" fillId="0" borderId="1" xfId="7" applyFont="1" applyBorder="1" applyAlignment="1">
      <alignment horizontal="left"/>
    </xf>
    <xf numFmtId="0" fontId="17" fillId="0" borderId="0" xfId="7" applyFont="1" applyAlignment="1">
      <alignment horizontal="center"/>
    </xf>
    <xf numFmtId="0" fontId="33" fillId="0" borderId="1" xfId="7" applyFont="1" applyBorder="1" applyAlignment="1">
      <alignment vertical="center"/>
    </xf>
    <xf numFmtId="0" fontId="17" fillId="0" borderId="1" xfId="7" applyFont="1" applyBorder="1" applyAlignment="1">
      <alignment horizontal="center"/>
    </xf>
    <xf numFmtId="0" fontId="17" fillId="0" borderId="1" xfId="7" applyFont="1" applyBorder="1"/>
    <xf numFmtId="0" fontId="17" fillId="0" borderId="1" xfId="7" applyFont="1" applyBorder="1" applyAlignment="1">
      <alignment horizontal="center" wrapText="1"/>
    </xf>
    <xf numFmtId="0" fontId="33" fillId="0" borderId="1" xfId="7" applyFont="1" applyBorder="1" applyAlignment="1">
      <alignment horizontal="left" vertical="center"/>
    </xf>
    <xf numFmtId="0" fontId="30" fillId="0" borderId="1" xfId="7" applyFont="1" applyBorder="1" applyAlignment="1">
      <alignment horizontal="center" wrapText="1"/>
    </xf>
    <xf numFmtId="0" fontId="30" fillId="0" borderId="1" xfId="7" applyFont="1" applyBorder="1" applyAlignment="1">
      <alignment horizontal="left" vertical="center"/>
    </xf>
    <xf numFmtId="0" fontId="30" fillId="0" borderId="1" xfId="7" applyFont="1" applyBorder="1"/>
    <xf numFmtId="0" fontId="33" fillId="0" borderId="1" xfId="7" applyFont="1" applyBorder="1"/>
    <xf numFmtId="0" fontId="38" fillId="0" borderId="1" xfId="7" applyBorder="1" applyAlignment="1">
      <alignment horizontal="center"/>
    </xf>
    <xf numFmtId="0" fontId="33" fillId="0" borderId="1" xfId="7" applyFont="1" applyBorder="1" applyAlignment="1">
      <alignment vertical="top"/>
    </xf>
    <xf numFmtId="0" fontId="33" fillId="0" borderId="1" xfId="7" applyFont="1" applyBorder="1" applyAlignment="1">
      <alignment horizontal="center" vertical="top"/>
    </xf>
    <xf numFmtId="0" fontId="38" fillId="0" borderId="0" xfId="7" applyAlignment="1">
      <alignment horizontal="center"/>
    </xf>
    <xf numFmtId="0" fontId="33" fillId="0" borderId="1" xfId="7" applyFont="1" applyBorder="1" applyAlignment="1">
      <alignment vertical="center" wrapText="1"/>
    </xf>
    <xf numFmtId="0" fontId="17" fillId="2" borderId="0" xfId="0" applyFont="1" applyFill="1" applyAlignment="1">
      <alignment horizontal="left"/>
    </xf>
    <xf numFmtId="0" fontId="33" fillId="0" borderId="1" xfId="0" applyFont="1" applyBorder="1" applyAlignment="1">
      <alignment horizontal="left" vertical="center"/>
    </xf>
    <xf numFmtId="0" fontId="30" fillId="0" borderId="1" xfId="7" applyFont="1" applyBorder="1" applyAlignment="1">
      <alignment horizontal="center" vertical="top"/>
    </xf>
    <xf numFmtId="0" fontId="30" fillId="7" borderId="0" xfId="7" applyFont="1" applyFill="1" applyAlignment="1">
      <alignment horizontal="right"/>
    </xf>
    <xf numFmtId="0" fontId="30" fillId="0" borderId="0" xfId="7" applyFont="1" applyAlignment="1">
      <alignment horizontal="right"/>
    </xf>
    <xf numFmtId="0" fontId="28" fillId="7" borderId="0" xfId="7" applyFont="1" applyFill="1" applyAlignment="1" applyProtection="1">
      <alignment horizontal="right"/>
      <protection locked="0"/>
    </xf>
    <xf numFmtId="0" fontId="30" fillId="6" borderId="0" xfId="7" applyFont="1" applyFill="1" applyAlignment="1">
      <alignment horizontal="right"/>
    </xf>
    <xf numFmtId="0" fontId="33" fillId="0" borderId="1" xfId="0" applyFont="1" applyBorder="1" applyAlignment="1">
      <alignment horizontal="left" vertical="top"/>
    </xf>
    <xf numFmtId="164" fontId="33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0" fillId="0" borderId="0" xfId="0" applyFont="1" applyAlignment="1">
      <alignment horizontal="right"/>
    </xf>
    <xf numFmtId="0" fontId="30" fillId="0" borderId="1" xfId="0" applyFont="1" applyBorder="1"/>
    <xf numFmtId="0" fontId="33" fillId="0" borderId="11" xfId="0" applyFont="1" applyBorder="1" applyAlignment="1">
      <alignment horizontal="left"/>
    </xf>
    <xf numFmtId="0" fontId="17" fillId="0" borderId="13" xfId="7" applyFont="1" applyBorder="1" applyAlignment="1">
      <alignment horizontal="center"/>
    </xf>
    <xf numFmtId="0" fontId="38" fillId="0" borderId="0" xfId="7" applyAlignment="1">
      <alignment horizontal="center" vertical="center"/>
    </xf>
    <xf numFmtId="164" fontId="33" fillId="0" borderId="1" xfId="0" applyNumberFormat="1" applyFont="1" applyBorder="1" applyAlignment="1">
      <alignment horizontal="left" vertical="center" wrapText="1"/>
    </xf>
    <xf numFmtId="0" fontId="41" fillId="0" borderId="1" xfId="7" applyFont="1" applyBorder="1" applyAlignment="1">
      <alignment horizontal="center" vertical="center"/>
    </xf>
    <xf numFmtId="0" fontId="40" fillId="18" borderId="0" xfId="18" applyFont="1" applyFill="1" applyAlignment="1">
      <alignment vertical="center"/>
    </xf>
    <xf numFmtId="0" fontId="40" fillId="19" borderId="0" xfId="18" applyFont="1" applyFill="1" applyAlignment="1">
      <alignment horizontal="center" vertical="center"/>
    </xf>
    <xf numFmtId="0" fontId="40" fillId="20" borderId="0" xfId="18" applyFont="1" applyFill="1" applyAlignment="1">
      <alignment horizontal="center" vertical="center"/>
    </xf>
    <xf numFmtId="0" fontId="40" fillId="18" borderId="0" xfId="18" applyFont="1" applyFill="1"/>
    <xf numFmtId="0" fontId="3" fillId="0" borderId="0" xfId="18"/>
    <xf numFmtId="0" fontId="40" fillId="18" borderId="11" xfId="18" applyFont="1" applyFill="1" applyBorder="1" applyAlignment="1">
      <alignment vertical="center"/>
    </xf>
    <xf numFmtId="0" fontId="40" fillId="18" borderId="11" xfId="18" applyFont="1" applyFill="1" applyBorder="1" applyAlignment="1">
      <alignment horizontal="center" vertical="center"/>
    </xf>
    <xf numFmtId="0" fontId="40" fillId="18" borderId="11" xfId="18" applyFont="1" applyFill="1" applyBorder="1"/>
    <xf numFmtId="0" fontId="40" fillId="0" borderId="11" xfId="18" applyFont="1" applyBorder="1" applyAlignment="1">
      <alignment vertical="center"/>
    </xf>
    <xf numFmtId="0" fontId="33" fillId="0" borderId="0" xfId="18" applyFont="1" applyAlignment="1">
      <alignment vertical="center"/>
    </xf>
    <xf numFmtId="0" fontId="33" fillId="0" borderId="0" xfId="18" applyFont="1" applyAlignment="1">
      <alignment horizontal="center" vertical="center"/>
    </xf>
    <xf numFmtId="0" fontId="33" fillId="0" borderId="0" xfId="18" applyFont="1"/>
    <xf numFmtId="0" fontId="33" fillId="0" borderId="0" xfId="0" applyFont="1"/>
    <xf numFmtId="0" fontId="0" fillId="0" borderId="0" xfId="0" applyAlignment="1">
      <alignment horizontal="center" vertical="center"/>
    </xf>
    <xf numFmtId="0" fontId="42" fillId="0" borderId="0" xfId="7" applyFont="1" applyAlignment="1">
      <alignment horizontal="center" vertical="center"/>
    </xf>
    <xf numFmtId="0" fontId="33" fillId="0" borderId="1" xfId="7" applyFont="1" applyBorder="1" applyAlignment="1">
      <alignment horizontal="center" vertical="center"/>
    </xf>
    <xf numFmtId="0" fontId="33" fillId="0" borderId="17" xfId="7" applyFont="1" applyBorder="1" applyAlignment="1">
      <alignment horizontal="center" vertical="center"/>
    </xf>
    <xf numFmtId="0" fontId="33" fillId="0" borderId="18" xfId="7" applyFont="1" applyBorder="1" applyAlignment="1">
      <alignment horizontal="center" vertical="center"/>
    </xf>
    <xf numFmtId="0" fontId="33" fillId="0" borderId="20" xfId="7" applyFont="1" applyBorder="1" applyAlignment="1">
      <alignment horizontal="left"/>
    </xf>
    <xf numFmtId="0" fontId="33" fillId="0" borderId="21" xfId="7" applyFont="1" applyBorder="1" applyAlignment="1">
      <alignment horizontal="left"/>
    </xf>
    <xf numFmtId="0" fontId="33" fillId="0" borderId="23" xfId="7" applyFont="1" applyBorder="1" applyAlignment="1">
      <alignment horizontal="left"/>
    </xf>
    <xf numFmtId="0" fontId="33" fillId="0" borderId="22" xfId="7" applyFont="1" applyBorder="1" applyAlignment="1">
      <alignment horizontal="left"/>
    </xf>
    <xf numFmtId="0" fontId="41" fillId="0" borderId="21" xfId="7" applyFont="1" applyBorder="1" applyAlignment="1">
      <alignment horizontal="left"/>
    </xf>
    <xf numFmtId="0" fontId="33" fillId="0" borderId="24" xfId="7" applyFont="1" applyBorder="1" applyAlignment="1">
      <alignment vertical="center" wrapText="1"/>
    </xf>
    <xf numFmtId="0" fontId="33" fillId="0" borderId="21" xfId="7" applyFont="1" applyBorder="1" applyAlignment="1">
      <alignment vertical="center" wrapText="1"/>
    </xf>
    <xf numFmtId="0" fontId="33" fillId="0" borderId="22" xfId="7" applyFont="1" applyBorder="1" applyAlignment="1">
      <alignment vertical="center" wrapText="1"/>
    </xf>
    <xf numFmtId="0" fontId="30" fillId="0" borderId="21" xfId="7" applyFont="1" applyBorder="1"/>
    <xf numFmtId="0" fontId="41" fillId="0" borderId="21" xfId="7" applyFont="1" applyBorder="1" applyAlignment="1">
      <alignment horizontal="left" vertical="center"/>
    </xf>
    <xf numFmtId="0" fontId="33" fillId="0" borderId="21" xfId="7" applyFont="1" applyBorder="1" applyAlignment="1">
      <alignment horizontal="left" vertical="center"/>
    </xf>
    <xf numFmtId="0" fontId="33" fillId="0" borderId="22" xfId="7" applyFont="1" applyBorder="1" applyAlignment="1">
      <alignment horizontal="left" vertical="center"/>
    </xf>
    <xf numFmtId="0" fontId="33" fillId="0" borderId="21" xfId="7" applyFont="1" applyBorder="1" applyAlignment="1">
      <alignment vertical="top"/>
    </xf>
    <xf numFmtId="0" fontId="30" fillId="0" borderId="22" xfId="7" applyFont="1" applyBorder="1" applyAlignment="1">
      <alignment horizontal="left" vertical="center"/>
    </xf>
    <xf numFmtId="0" fontId="33" fillId="0" borderId="20" xfId="7" applyFont="1" applyBorder="1" applyAlignment="1">
      <alignment vertical="top"/>
    </xf>
    <xf numFmtId="0" fontId="30" fillId="0" borderId="21" xfId="7" applyFont="1" applyBorder="1" applyAlignment="1">
      <alignment vertical="top"/>
    </xf>
    <xf numFmtId="0" fontId="33" fillId="0" borderId="24" xfId="7" applyFont="1" applyBorder="1" applyAlignment="1">
      <alignment horizontal="left"/>
    </xf>
    <xf numFmtId="0" fontId="30" fillId="0" borderId="23" xfId="7" applyFont="1" applyBorder="1" applyAlignment="1">
      <alignment vertical="top"/>
    </xf>
    <xf numFmtId="0" fontId="30" fillId="0" borderId="19" xfId="7" applyFont="1" applyBorder="1" applyAlignment="1">
      <alignment vertical="top"/>
    </xf>
    <xf numFmtId="0" fontId="30" fillId="0" borderId="20" xfId="7" applyFont="1" applyBorder="1" applyAlignment="1">
      <alignment vertical="top"/>
    </xf>
    <xf numFmtId="0" fontId="41" fillId="0" borderId="20" xfId="7" applyFont="1" applyBorder="1" applyAlignment="1">
      <alignment horizontal="left"/>
    </xf>
    <xf numFmtId="0" fontId="30" fillId="0" borderId="21" xfId="7" applyFont="1" applyBorder="1" applyAlignment="1">
      <alignment horizontal="left"/>
    </xf>
    <xf numFmtId="0" fontId="33" fillId="0" borderId="21" xfId="7" applyFont="1" applyBorder="1" applyAlignment="1">
      <alignment vertical="center"/>
    </xf>
    <xf numFmtId="0" fontId="33" fillId="0" borderId="23" xfId="7" applyFont="1" applyBorder="1" applyAlignment="1">
      <alignment vertical="center"/>
    </xf>
    <xf numFmtId="0" fontId="33" fillId="0" borderId="22" xfId="7" applyFont="1" applyBorder="1" applyAlignment="1">
      <alignment vertical="center"/>
    </xf>
    <xf numFmtId="0" fontId="41" fillId="0" borderId="32" xfId="7" applyFont="1" applyBorder="1" applyAlignment="1">
      <alignment horizontal="left"/>
    </xf>
    <xf numFmtId="0" fontId="33" fillId="0" borderId="33" xfId="7" applyFont="1" applyBorder="1" applyAlignment="1">
      <alignment horizontal="left"/>
    </xf>
    <xf numFmtId="0" fontId="41" fillId="0" borderId="33" xfId="7" applyFont="1" applyBorder="1" applyAlignment="1">
      <alignment horizontal="left"/>
    </xf>
    <xf numFmtId="0" fontId="30" fillId="0" borderId="33" xfId="7" applyFont="1" applyBorder="1" applyAlignment="1">
      <alignment horizontal="left"/>
    </xf>
    <xf numFmtId="0" fontId="33" fillId="0" borderId="33" xfId="7" applyFont="1" applyBorder="1" applyAlignment="1">
      <alignment horizontal="left" vertical="center"/>
    </xf>
    <xf numFmtId="0" fontId="33" fillId="0" borderId="33" xfId="7" applyFont="1" applyBorder="1" applyAlignment="1">
      <alignment vertical="center"/>
    </xf>
    <xf numFmtId="0" fontId="33" fillId="0" borderId="35" xfId="7" applyFont="1" applyBorder="1" applyAlignment="1">
      <alignment vertical="center"/>
    </xf>
    <xf numFmtId="0" fontId="33" fillId="0" borderId="36" xfId="7" applyFont="1" applyBorder="1" applyAlignment="1">
      <alignment horizontal="left"/>
    </xf>
    <xf numFmtId="166" fontId="30" fillId="0" borderId="33" xfId="7" applyNumberFormat="1" applyFont="1" applyBorder="1" applyAlignment="1">
      <alignment horizontal="left" vertical="center"/>
    </xf>
    <xf numFmtId="0" fontId="33" fillId="0" borderId="34" xfId="7" applyFont="1" applyBorder="1" applyAlignment="1">
      <alignment vertical="center"/>
    </xf>
    <xf numFmtId="0" fontId="33" fillId="0" borderId="34" xfId="7" applyFont="1" applyBorder="1" applyAlignment="1">
      <alignment horizontal="left"/>
    </xf>
    <xf numFmtId="0" fontId="33" fillId="0" borderId="35" xfId="7" applyFont="1" applyBorder="1" applyAlignment="1">
      <alignment horizontal="left" vertical="center"/>
    </xf>
    <xf numFmtId="0" fontId="33" fillId="0" borderId="31" xfId="7" applyFont="1" applyBorder="1" applyAlignment="1">
      <alignment horizontal="left"/>
    </xf>
    <xf numFmtId="0" fontId="33" fillId="0" borderId="32" xfId="7" applyFont="1" applyBorder="1" applyAlignment="1">
      <alignment horizontal="left" vertical="center"/>
    </xf>
    <xf numFmtId="0" fontId="33" fillId="0" borderId="35" xfId="7" applyFont="1" applyBorder="1" applyAlignment="1">
      <alignment horizontal="left"/>
    </xf>
    <xf numFmtId="0" fontId="33" fillId="0" borderId="36" xfId="7" applyFont="1" applyBorder="1" applyAlignment="1">
      <alignment vertical="center" wrapText="1"/>
    </xf>
    <xf numFmtId="0" fontId="33" fillId="0" borderId="33" xfId="7" applyFont="1" applyBorder="1" applyAlignment="1">
      <alignment vertical="center" wrapText="1"/>
    </xf>
    <xf numFmtId="0" fontId="33" fillId="0" borderId="35" xfId="7" applyFont="1" applyBorder="1" applyAlignment="1">
      <alignment vertical="center" wrapText="1"/>
    </xf>
    <xf numFmtId="0" fontId="30" fillId="0" borderId="33" xfId="7" applyFont="1" applyBorder="1"/>
    <xf numFmtId="0" fontId="33" fillId="0" borderId="32" xfId="7" applyFont="1" applyBorder="1" applyAlignment="1">
      <alignment horizontal="left"/>
    </xf>
    <xf numFmtId="0" fontId="33" fillId="0" borderId="33" xfId="7" applyFont="1" applyBorder="1" applyAlignment="1">
      <alignment vertical="top"/>
    </xf>
    <xf numFmtId="0" fontId="30" fillId="0" borderId="35" xfId="7" applyFont="1" applyBorder="1" applyAlignment="1">
      <alignment horizontal="left" vertical="center"/>
    </xf>
    <xf numFmtId="0" fontId="33" fillId="0" borderId="32" xfId="7" applyFont="1" applyBorder="1" applyAlignment="1">
      <alignment vertical="top"/>
    </xf>
    <xf numFmtId="0" fontId="30" fillId="0" borderId="33" xfId="7" applyFont="1" applyBorder="1" applyAlignment="1">
      <alignment vertical="top"/>
    </xf>
    <xf numFmtId="0" fontId="30" fillId="0" borderId="34" xfId="7" applyFont="1" applyBorder="1" applyAlignment="1">
      <alignment vertical="top"/>
    </xf>
    <xf numFmtId="0" fontId="30" fillId="0" borderId="38" xfId="7" applyFont="1" applyBorder="1" applyAlignment="1">
      <alignment vertical="top"/>
    </xf>
    <xf numFmtId="0" fontId="30" fillId="0" borderId="32" xfId="7" applyFont="1" applyBorder="1" applyAlignment="1">
      <alignment vertical="top"/>
    </xf>
    <xf numFmtId="0" fontId="30" fillId="0" borderId="21" xfId="7" applyFont="1" applyBorder="1" applyAlignment="1">
      <alignment horizontal="left" vertical="center"/>
    </xf>
    <xf numFmtId="0" fontId="33" fillId="0" borderId="20" xfId="7" applyFont="1" applyBorder="1" applyAlignment="1">
      <alignment horizontal="left" vertical="top"/>
    </xf>
    <xf numFmtId="0" fontId="33" fillId="0" borderId="22" xfId="7" applyFont="1" applyBorder="1" applyAlignment="1">
      <alignment horizontal="left" vertical="top"/>
    </xf>
    <xf numFmtId="0" fontId="33" fillId="0" borderId="21" xfId="7" applyFont="1" applyBorder="1"/>
    <xf numFmtId="0" fontId="0" fillId="0" borderId="0" xfId="0" applyNumberFormat="1" applyAlignment="1">
      <alignment horizontal="center" vertical="center"/>
    </xf>
    <xf numFmtId="0" fontId="0" fillId="21" borderId="0" xfId="0" applyFill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3" fillId="0" borderId="11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 wrapText="1"/>
    </xf>
    <xf numFmtId="0" fontId="33" fillId="0" borderId="13" xfId="0" applyFont="1" applyBorder="1" applyAlignment="1">
      <alignment horizontal="center"/>
    </xf>
    <xf numFmtId="0" fontId="30" fillId="0" borderId="1" xfId="0" applyFont="1" applyBorder="1" applyAlignment="1">
      <alignment horizontal="center" vertical="top"/>
    </xf>
    <xf numFmtId="0" fontId="30" fillId="0" borderId="1" xfId="0" applyFont="1" applyBorder="1" applyAlignment="1">
      <alignment horizontal="left" vertical="center"/>
    </xf>
    <xf numFmtId="0" fontId="30" fillId="0" borderId="1" xfId="0" applyFont="1" applyBorder="1" applyAlignment="1">
      <alignment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33" fillId="0" borderId="1" xfId="0" applyFont="1" applyBorder="1" applyAlignment="1">
      <alignment vertical="center"/>
    </xf>
    <xf numFmtId="0" fontId="30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0" fontId="17" fillId="2" borderId="0" xfId="0" applyFont="1" applyFill="1" applyAlignment="1">
      <alignment horizontal="center" vertical="center" wrapText="1"/>
    </xf>
    <xf numFmtId="0" fontId="33" fillId="6" borderId="22" xfId="18" applyFont="1" applyFill="1" applyBorder="1" applyAlignment="1">
      <alignment horizontal="left" vertical="center"/>
    </xf>
    <xf numFmtId="0" fontId="33" fillId="6" borderId="21" xfId="7" applyFont="1" applyFill="1" applyBorder="1" applyAlignment="1">
      <alignment horizontal="left"/>
    </xf>
    <xf numFmtId="0" fontId="33" fillId="0" borderId="24" xfId="7" applyFont="1" applyBorder="1" applyAlignment="1">
      <alignment horizontal="left" vertical="center"/>
    </xf>
    <xf numFmtId="0" fontId="43" fillId="16" borderId="14" xfId="7" applyFont="1" applyFill="1" applyBorder="1" applyAlignment="1">
      <alignment horizontal="center" vertical="center"/>
    </xf>
    <xf numFmtId="0" fontId="43" fillId="16" borderId="31" xfId="7" applyFont="1" applyFill="1" applyBorder="1" applyAlignment="1">
      <alignment horizontal="center" vertical="center"/>
    </xf>
    <xf numFmtId="0" fontId="30" fillId="0" borderId="20" xfId="7" applyFont="1" applyBorder="1"/>
    <xf numFmtId="0" fontId="30" fillId="0" borderId="32" xfId="7" applyFont="1" applyBorder="1"/>
    <xf numFmtId="0" fontId="30" fillId="0" borderId="15" xfId="7" applyFont="1" applyBorder="1"/>
    <xf numFmtId="0" fontId="30" fillId="0" borderId="37" xfId="7" applyFont="1" applyBorder="1"/>
    <xf numFmtId="0" fontId="30" fillId="0" borderId="23" xfId="7" applyFont="1" applyBorder="1"/>
    <xf numFmtId="0" fontId="44" fillId="17" borderId="16" xfId="7" applyFont="1" applyFill="1" applyBorder="1" applyAlignment="1">
      <alignment horizontal="center" vertical="center"/>
    </xf>
    <xf numFmtId="0" fontId="30" fillId="0" borderId="19" xfId="7" applyFont="1" applyBorder="1"/>
    <xf numFmtId="0" fontId="30" fillId="0" borderId="38" xfId="7" applyFont="1" applyBorder="1"/>
    <xf numFmtId="0" fontId="30" fillId="0" borderId="35" xfId="7" applyFont="1" applyBorder="1"/>
    <xf numFmtId="0" fontId="44" fillId="0" borderId="15" xfId="7" applyFont="1" applyBorder="1" applyAlignment="1">
      <alignment horizontal="center" vertical="center"/>
    </xf>
    <xf numFmtId="0" fontId="44" fillId="0" borderId="16" xfId="7" applyFont="1" applyBorder="1" applyAlignment="1">
      <alignment horizontal="center" vertical="center"/>
    </xf>
    <xf numFmtId="0" fontId="33" fillId="0" borderId="1" xfId="0" applyFont="1" applyBorder="1"/>
    <xf numFmtId="0" fontId="3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left"/>
    </xf>
    <xf numFmtId="0" fontId="41" fillId="0" borderId="1" xfId="0" applyFont="1" applyBorder="1" applyAlignment="1">
      <alignment horizontal="center"/>
    </xf>
    <xf numFmtId="0" fontId="47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47" fillId="0" borderId="1" xfId="0" applyFont="1" applyBorder="1" applyAlignment="1">
      <alignment horizontal="center" vertical="center"/>
    </xf>
    <xf numFmtId="164" fontId="47" fillId="0" borderId="1" xfId="0" applyNumberFormat="1" applyFont="1" applyBorder="1" applyAlignment="1">
      <alignment horizontal="center" vertical="center" wrapText="1"/>
    </xf>
    <xf numFmtId="0" fontId="47" fillId="0" borderId="1" xfId="7" applyFont="1" applyBorder="1" applyAlignment="1">
      <alignment vertical="top"/>
    </xf>
    <xf numFmtId="0" fontId="47" fillId="0" borderId="1" xfId="7" applyFont="1" applyBorder="1" applyAlignment="1">
      <alignment horizontal="center" vertical="top"/>
    </xf>
    <xf numFmtId="0" fontId="47" fillId="0" borderId="1" xfId="7" applyFont="1" applyBorder="1" applyAlignment="1">
      <alignment horizontal="left" vertical="top"/>
    </xf>
    <xf numFmtId="0" fontId="4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center" vertical="center"/>
    </xf>
    <xf numFmtId="164" fontId="49" fillId="0" borderId="1" xfId="0" applyNumberFormat="1" applyFont="1" applyBorder="1" applyAlignment="1">
      <alignment horizontal="center" vertical="center" wrapText="1"/>
    </xf>
    <xf numFmtId="0" fontId="30" fillId="0" borderId="39" xfId="0" applyFont="1" applyBorder="1" applyAlignment="1">
      <alignment horizontal="center" vertical="center"/>
    </xf>
    <xf numFmtId="164" fontId="33" fillId="0" borderId="1" xfId="0" applyNumberFormat="1" applyFont="1" applyBorder="1" applyAlignment="1">
      <alignment horizontal="center" vertical="center"/>
    </xf>
    <xf numFmtId="0" fontId="33" fillId="6" borderId="1" xfId="7" applyFont="1" applyFill="1" applyBorder="1" applyAlignment="1">
      <alignment horizontal="left"/>
    </xf>
    <xf numFmtId="0" fontId="33" fillId="6" borderId="1" xfId="0" applyFont="1" applyFill="1" applyBorder="1" applyAlignment="1">
      <alignment horizontal="center"/>
    </xf>
    <xf numFmtId="164" fontId="33" fillId="6" borderId="1" xfId="0" applyNumberFormat="1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left" vertical="center"/>
    </xf>
    <xf numFmtId="0" fontId="33" fillId="6" borderId="1" xfId="0" applyFont="1" applyFill="1" applyBorder="1" applyAlignment="1">
      <alignment horizontal="left" vertical="center" wrapText="1"/>
    </xf>
    <xf numFmtId="0" fontId="33" fillId="6" borderId="1" xfId="0" applyFont="1" applyFill="1" applyBorder="1" applyAlignment="1">
      <alignment horizontal="center" vertical="center"/>
    </xf>
    <xf numFmtId="164" fontId="33" fillId="6" borderId="1" xfId="0" applyNumberFormat="1" applyFont="1" applyFill="1" applyBorder="1" applyAlignment="1">
      <alignment horizontal="center" vertical="center" wrapText="1"/>
    </xf>
    <xf numFmtId="0" fontId="33" fillId="6" borderId="1" xfId="0" applyFont="1" applyFill="1" applyBorder="1"/>
    <xf numFmtId="0" fontId="29" fillId="0" borderId="1" xfId="0" applyFont="1" applyBorder="1" applyAlignment="1">
      <alignment horizontal="center" vertical="center"/>
    </xf>
    <xf numFmtId="0" fontId="30" fillId="0" borderId="1" xfId="7" applyFont="1" applyBorder="1" applyAlignment="1">
      <alignment vertical="center"/>
    </xf>
    <xf numFmtId="0" fontId="51" fillId="0" borderId="1" xfId="0" applyFont="1" applyBorder="1" applyAlignment="1">
      <alignment horizontal="center" vertical="center"/>
    </xf>
    <xf numFmtId="166" fontId="30" fillId="0" borderId="1" xfId="0" applyNumberFormat="1" applyFont="1" applyBorder="1" applyAlignment="1">
      <alignment horizontal="left" vertical="center"/>
    </xf>
    <xf numFmtId="0" fontId="29" fillId="0" borderId="1" xfId="7" applyFont="1" applyBorder="1" applyAlignment="1">
      <alignment vertical="center"/>
    </xf>
    <xf numFmtId="164" fontId="41" fillId="0" borderId="1" xfId="0" applyNumberFormat="1" applyFont="1" applyBorder="1" applyAlignment="1">
      <alignment horizontal="center" vertical="center" wrapText="1"/>
    </xf>
    <xf numFmtId="0" fontId="33" fillId="6" borderId="1" xfId="0" applyFont="1" applyFill="1" applyBorder="1" applyAlignment="1">
      <alignment horizontal="center" vertical="center" wrapText="1"/>
    </xf>
    <xf numFmtId="164" fontId="33" fillId="6" borderId="1" xfId="0" applyNumberFormat="1" applyFont="1" applyFill="1" applyBorder="1" applyAlignment="1">
      <alignment horizontal="center" vertical="center"/>
    </xf>
    <xf numFmtId="0" fontId="40" fillId="16" borderId="40" xfId="7" applyFont="1" applyFill="1" applyBorder="1" applyAlignment="1">
      <alignment horizontal="center" vertical="center"/>
    </xf>
    <xf numFmtId="0" fontId="40" fillId="16" borderId="41" xfId="7" applyFont="1" applyFill="1" applyBorder="1" applyAlignment="1">
      <alignment horizontal="center" vertical="center"/>
    </xf>
    <xf numFmtId="0" fontId="43" fillId="16" borderId="42" xfId="7" applyFont="1" applyFill="1" applyBorder="1" applyAlignment="1">
      <alignment horizontal="center" vertical="center"/>
    </xf>
    <xf numFmtId="0" fontId="41" fillId="0" borderId="43" xfId="7" applyFont="1" applyBorder="1" applyAlignment="1">
      <alignment horizontal="center" vertical="center"/>
    </xf>
    <xf numFmtId="0" fontId="41" fillId="0" borderId="44" xfId="7" applyFont="1" applyBorder="1" applyAlignment="1">
      <alignment horizontal="center" vertical="center"/>
    </xf>
    <xf numFmtId="0" fontId="33" fillId="0" borderId="43" xfId="7" applyFont="1" applyBorder="1" applyAlignment="1">
      <alignment horizontal="center" vertical="center"/>
    </xf>
    <xf numFmtId="0" fontId="30" fillId="0" borderId="44" xfId="7" applyFont="1" applyBorder="1" applyAlignment="1">
      <alignment horizontal="center" vertical="center"/>
    </xf>
    <xf numFmtId="0" fontId="33" fillId="0" borderId="44" xfId="7" applyFont="1" applyBorder="1" applyAlignment="1">
      <alignment horizontal="center" vertical="center"/>
    </xf>
    <xf numFmtId="0" fontId="33" fillId="0" borderId="45" xfId="7" applyFont="1" applyBorder="1" applyAlignment="1">
      <alignment horizontal="center" vertical="center"/>
    </xf>
    <xf numFmtId="0" fontId="30" fillId="0" borderId="46" xfId="7" applyFont="1" applyBorder="1" applyAlignment="1">
      <alignment horizontal="center" vertical="center"/>
    </xf>
    <xf numFmtId="0" fontId="33" fillId="0" borderId="47" xfId="7" applyFont="1" applyBorder="1" applyAlignment="1">
      <alignment horizontal="center" vertical="center"/>
    </xf>
    <xf numFmtId="0" fontId="30" fillId="0" borderId="48" xfId="7" applyFont="1" applyBorder="1" applyAlignment="1">
      <alignment horizontal="center" vertical="center"/>
    </xf>
    <xf numFmtId="0" fontId="33" fillId="0" borderId="49" xfId="7" applyFont="1" applyBorder="1" applyAlignment="1">
      <alignment horizontal="center" vertical="center"/>
    </xf>
    <xf numFmtId="0" fontId="33" fillId="0" borderId="50" xfId="7" applyFont="1" applyBorder="1" applyAlignment="1">
      <alignment horizontal="center" vertical="center"/>
    </xf>
    <xf numFmtId="0" fontId="30" fillId="0" borderId="51" xfId="7" applyFont="1" applyBorder="1" applyAlignment="1">
      <alignment horizontal="center" vertical="center"/>
    </xf>
    <xf numFmtId="0" fontId="19" fillId="0" borderId="0" xfId="0" applyFont="1" applyFill="1" applyAlignment="1">
      <alignment horizontal="center" wrapText="1"/>
    </xf>
    <xf numFmtId="0" fontId="17" fillId="0" borderId="0" xfId="0" applyFont="1" applyFill="1"/>
    <xf numFmtId="0" fontId="32" fillId="0" borderId="0" xfId="0" applyFont="1" applyFill="1" applyAlignment="1">
      <alignment vertical="top"/>
    </xf>
    <xf numFmtId="0" fontId="50" fillId="0" borderId="1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 wrapText="1"/>
    </xf>
    <xf numFmtId="0" fontId="17" fillId="0" borderId="0" xfId="0" applyFont="1" applyFill="1" applyAlignment="1">
      <alignment horizontal="center"/>
    </xf>
    <xf numFmtId="0" fontId="17" fillId="0" borderId="0" xfId="0" applyFont="1" applyFill="1" applyAlignment="1">
      <alignment wrapText="1"/>
    </xf>
    <xf numFmtId="0" fontId="52" fillId="2" borderId="0" xfId="0" applyFont="1" applyFill="1" applyAlignment="1">
      <alignment horizontal="center" vertical="center"/>
    </xf>
    <xf numFmtId="0" fontId="52" fillId="2" borderId="1" xfId="0" applyFont="1" applyFill="1" applyBorder="1" applyAlignment="1">
      <alignment horizontal="center" vertical="center"/>
    </xf>
    <xf numFmtId="0" fontId="33" fillId="6" borderId="1" xfId="7" applyFont="1" applyFill="1" applyBorder="1" applyAlignment="1">
      <alignment vertical="top"/>
    </xf>
    <xf numFmtId="0" fontId="33" fillId="6" borderId="13" xfId="0" applyFont="1" applyFill="1" applyBorder="1" applyAlignment="1">
      <alignment horizontal="center"/>
    </xf>
    <xf numFmtId="0" fontId="33" fillId="6" borderId="39" xfId="0" applyFont="1" applyFill="1" applyBorder="1" applyAlignment="1">
      <alignment horizontal="center"/>
    </xf>
    <xf numFmtId="0" fontId="41" fillId="6" borderId="1" xfId="7" applyFont="1" applyFill="1" applyBorder="1" applyAlignment="1">
      <alignment horizontal="center" vertical="center"/>
    </xf>
    <xf numFmtId="0" fontId="14" fillId="0" borderId="0" xfId="7" applyFont="1"/>
    <xf numFmtId="0" fontId="53" fillId="0" borderId="0" xfId="7" applyFont="1"/>
    <xf numFmtId="0" fontId="33" fillId="0" borderId="13" xfId="7" applyFont="1" applyBorder="1" applyAlignment="1">
      <alignment horizontal="center" vertical="center"/>
    </xf>
    <xf numFmtId="0" fontId="41" fillId="0" borderId="13" xfId="7" applyFont="1" applyBorder="1" applyAlignment="1">
      <alignment horizontal="center" vertical="center"/>
    </xf>
    <xf numFmtId="0" fontId="41" fillId="0" borderId="1" xfId="7" applyFont="1" applyBorder="1" applyAlignment="1">
      <alignment horizontal="left"/>
    </xf>
    <xf numFmtId="0" fontId="33" fillId="0" borderId="41" xfId="7" applyFont="1" applyBorder="1" applyAlignment="1">
      <alignment horizontal="left" vertical="center"/>
    </xf>
    <xf numFmtId="0" fontId="33" fillId="0" borderId="42" xfId="7" applyFont="1" applyBorder="1" applyAlignment="1">
      <alignment horizontal="left" vertical="center"/>
    </xf>
    <xf numFmtId="0" fontId="33" fillId="0" borderId="44" xfId="7" applyFont="1" applyBorder="1" applyAlignment="1">
      <alignment horizontal="left" vertical="center"/>
    </xf>
    <xf numFmtId="0" fontId="33" fillId="0" borderId="44" xfId="7" applyFont="1" applyBorder="1" applyAlignment="1">
      <alignment horizontal="left"/>
    </xf>
    <xf numFmtId="0" fontId="41" fillId="0" borderId="44" xfId="7" applyFont="1" applyBorder="1" applyAlignment="1">
      <alignment horizontal="left"/>
    </xf>
    <xf numFmtId="0" fontId="30" fillId="0" borderId="0" xfId="7" applyFont="1" applyFill="1"/>
    <xf numFmtId="0" fontId="14" fillId="0" borderId="0" xfId="7" applyFont="1" applyAlignment="1">
      <alignment horizontal="center" vertical="center"/>
    </xf>
    <xf numFmtId="0" fontId="33" fillId="0" borderId="1" xfId="7" applyFont="1" applyFill="1" applyBorder="1" applyAlignment="1">
      <alignment horizontal="center" vertical="center"/>
    </xf>
    <xf numFmtId="0" fontId="41" fillId="0" borderId="50" xfId="7" applyFont="1" applyBorder="1" applyAlignment="1">
      <alignment horizontal="left"/>
    </xf>
    <xf numFmtId="0" fontId="41" fillId="0" borderId="51" xfId="7" applyFont="1" applyBorder="1" applyAlignment="1">
      <alignment horizontal="left"/>
    </xf>
    <xf numFmtId="0" fontId="41" fillId="0" borderId="24" xfId="7" applyFont="1" applyBorder="1" applyAlignment="1">
      <alignment horizontal="left"/>
    </xf>
    <xf numFmtId="0" fontId="41" fillId="0" borderId="36" xfId="7" applyFont="1" applyBorder="1" applyAlignment="1">
      <alignment horizontal="left"/>
    </xf>
    <xf numFmtId="0" fontId="54" fillId="0" borderId="1" xfId="0" applyFont="1" applyBorder="1" applyAlignment="1">
      <alignment horizontal="center" vertical="center"/>
    </xf>
    <xf numFmtId="0" fontId="41" fillId="0" borderId="23" xfId="7" applyFont="1" applyBorder="1" applyAlignment="1">
      <alignment vertical="center"/>
    </xf>
    <xf numFmtId="0" fontId="33" fillId="0" borderId="20" xfId="7" applyFont="1" applyBorder="1"/>
    <xf numFmtId="0" fontId="14" fillId="0" borderId="0" xfId="0" applyFont="1" applyAlignment="1">
      <alignment horizontal="center" vertical="center"/>
    </xf>
    <xf numFmtId="0" fontId="14" fillId="17" borderId="0" xfId="0" applyFont="1" applyFill="1" applyAlignment="1">
      <alignment horizontal="center" vertical="center"/>
    </xf>
    <xf numFmtId="0" fontId="33" fillId="17" borderId="1" xfId="7" applyFont="1" applyFill="1" applyBorder="1" applyAlignment="1">
      <alignment horizontal="left" vertical="center"/>
    </xf>
    <xf numFmtId="0" fontId="38" fillId="0" borderId="0" xfId="0" applyFont="1" applyFill="1" applyAlignment="1">
      <alignment horizontal="center" vertical="center"/>
    </xf>
    <xf numFmtId="0" fontId="33" fillId="0" borderId="13" xfId="7" applyFont="1" applyFill="1" applyBorder="1" applyAlignment="1">
      <alignment horizontal="center" vertical="center"/>
    </xf>
    <xf numFmtId="0" fontId="33" fillId="0" borderId="44" xfId="7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7" fillId="2" borderId="39" xfId="0" applyFont="1" applyFill="1" applyBorder="1" applyAlignment="1">
      <alignment horizontal="center"/>
    </xf>
    <xf numFmtId="164" fontId="33" fillId="0" borderId="1" xfId="0" applyNumberFormat="1" applyFont="1" applyBorder="1" applyAlignment="1">
      <alignment horizontal="left" vertical="center"/>
    </xf>
    <xf numFmtId="0" fontId="30" fillId="2" borderId="0" xfId="0" applyFont="1" applyFill="1" applyAlignment="1">
      <alignment horizontal="center" vertical="center"/>
    </xf>
    <xf numFmtId="0" fontId="33" fillId="0" borderId="1" xfId="7" applyFont="1" applyFill="1" applyBorder="1"/>
    <xf numFmtId="0" fontId="17" fillId="2" borderId="0" xfId="0" applyFont="1" applyFill="1" applyAlignment="1">
      <alignment horizontal="center" vertical="top"/>
    </xf>
    <xf numFmtId="0" fontId="17" fillId="2" borderId="0" xfId="0" applyFont="1" applyFill="1" applyAlignment="1">
      <alignment horizontal="center" vertical="center"/>
    </xf>
    <xf numFmtId="0" fontId="31" fillId="2" borderId="0" xfId="0" applyFont="1" applyFill="1"/>
    <xf numFmtId="0" fontId="17" fillId="2" borderId="3" xfId="0" applyFont="1" applyFill="1" applyBorder="1"/>
    <xf numFmtId="0" fontId="18" fillId="2" borderId="3" xfId="0" applyFont="1" applyFill="1" applyBorder="1"/>
    <xf numFmtId="0" fontId="17" fillId="2" borderId="4" xfId="0" applyFont="1" applyFill="1" applyBorder="1"/>
    <xf numFmtId="0" fontId="34" fillId="2" borderId="3" xfId="0" applyFont="1" applyFill="1" applyBorder="1"/>
    <xf numFmtId="0" fontId="17" fillId="2" borderId="0" xfId="0" quotePrefix="1" applyFont="1" applyFill="1"/>
    <xf numFmtId="0" fontId="52" fillId="6" borderId="0" xfId="0" applyFont="1" applyFill="1" applyAlignment="1">
      <alignment vertical="center"/>
    </xf>
    <xf numFmtId="0" fontId="17" fillId="6" borderId="0" xfId="0" applyFont="1" applyFill="1" applyAlignment="1">
      <alignment vertical="center"/>
    </xf>
    <xf numFmtId="0" fontId="25" fillId="2" borderId="0" xfId="0" applyFont="1" applyFill="1"/>
    <xf numFmtId="0" fontId="27" fillId="2" borderId="0" xfId="0" applyFont="1" applyFill="1" applyProtection="1">
      <protection locked="0"/>
    </xf>
    <xf numFmtId="0" fontId="41" fillId="0" borderId="15" xfId="7" applyFont="1" applyBorder="1" applyAlignment="1">
      <alignment vertical="center"/>
    </xf>
    <xf numFmtId="0" fontId="0" fillId="6" borderId="0" xfId="0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53" fillId="0" borderId="0" xfId="7" applyFont="1" applyAlignment="1">
      <alignment horizontal="center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/>
    <xf numFmtId="0" fontId="33" fillId="0" borderId="1" xfId="0" applyFont="1" applyFill="1" applyBorder="1" applyAlignment="1">
      <alignment horizontal="center"/>
    </xf>
    <xf numFmtId="164" fontId="33" fillId="0" borderId="1" xfId="0" applyNumberFormat="1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/>
    </xf>
    <xf numFmtId="0" fontId="33" fillId="0" borderId="1" xfId="0" applyFont="1" applyFill="1" applyBorder="1" applyAlignment="1">
      <alignment horizontal="left" vertical="center" wrapText="1"/>
    </xf>
    <xf numFmtId="0" fontId="33" fillId="0" borderId="1" xfId="7" applyFont="1" applyFill="1" applyBorder="1" applyAlignment="1">
      <alignment horizontal="left" vertical="center"/>
    </xf>
    <xf numFmtId="0" fontId="33" fillId="0" borderId="13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/>
    </xf>
    <xf numFmtId="0" fontId="29" fillId="0" borderId="0" xfId="0" applyFont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/>
    </xf>
    <xf numFmtId="0" fontId="55" fillId="6" borderId="0" xfId="7" applyFont="1" applyFill="1"/>
    <xf numFmtId="0" fontId="53" fillId="0" borderId="0" xfId="7" applyFont="1" applyFill="1"/>
    <xf numFmtId="0" fontId="33" fillId="0" borderId="43" xfId="7" applyFont="1" applyFill="1" applyBorder="1" applyAlignment="1">
      <alignment horizontal="center" vertical="center"/>
    </xf>
    <xf numFmtId="0" fontId="30" fillId="0" borderId="1" xfId="7" applyFont="1" applyFill="1" applyBorder="1" applyAlignment="1">
      <alignment horizontal="center" vertical="center"/>
    </xf>
    <xf numFmtId="0" fontId="30" fillId="0" borderId="44" xfId="7" applyFont="1" applyFill="1" applyBorder="1" applyAlignment="1">
      <alignment horizontal="center" vertical="center"/>
    </xf>
    <xf numFmtId="0" fontId="41" fillId="0" borderId="44" xfId="7" applyFont="1" applyFill="1" applyBorder="1" applyAlignment="1">
      <alignment horizontal="center" vertical="center"/>
    </xf>
    <xf numFmtId="0" fontId="56" fillId="0" borderId="0" xfId="7" applyFont="1" applyFill="1" applyAlignment="1">
      <alignment horizontal="center"/>
    </xf>
    <xf numFmtId="0" fontId="30" fillId="0" borderId="15" xfId="7" applyFont="1" applyFill="1" applyBorder="1" applyAlignment="1">
      <alignment horizontal="center" vertical="center"/>
    </xf>
    <xf numFmtId="0" fontId="53" fillId="0" borderId="0" xfId="7" applyFont="1" applyFill="1" applyAlignment="1">
      <alignment horizontal="center"/>
    </xf>
    <xf numFmtId="0" fontId="30" fillId="0" borderId="0" xfId="7" applyFont="1" applyFill="1" applyAlignment="1">
      <alignment horizontal="center" vertical="center"/>
    </xf>
    <xf numFmtId="0" fontId="30" fillId="0" borderId="25" xfId="7" applyFont="1" applyFill="1" applyBorder="1" applyAlignment="1">
      <alignment horizontal="center" vertical="center"/>
    </xf>
    <xf numFmtId="0" fontId="30" fillId="0" borderId="25" xfId="7" applyFont="1" applyFill="1" applyBorder="1" applyAlignment="1">
      <alignment horizontal="center" vertical="center" wrapText="1"/>
    </xf>
    <xf numFmtId="0" fontId="30" fillId="0" borderId="27" xfId="7" applyFont="1" applyFill="1" applyBorder="1" applyAlignment="1">
      <alignment horizontal="center" vertical="center"/>
    </xf>
    <xf numFmtId="0" fontId="30" fillId="0" borderId="26" xfId="7" applyFont="1" applyFill="1" applyBorder="1" applyAlignment="1">
      <alignment horizontal="center" vertical="center"/>
    </xf>
    <xf numFmtId="0" fontId="30" fillId="0" borderId="14" xfId="7" applyFont="1" applyFill="1" applyBorder="1" applyAlignment="1">
      <alignment horizontal="center" vertical="center"/>
    </xf>
    <xf numFmtId="0" fontId="30" fillId="0" borderId="16" xfId="7" applyFont="1" applyFill="1" applyBorder="1" applyAlignment="1">
      <alignment horizontal="center" vertical="center"/>
    </xf>
    <xf numFmtId="0" fontId="30" fillId="0" borderId="52" xfId="7" applyFont="1" applyFill="1" applyBorder="1" applyAlignment="1">
      <alignment horizontal="center" vertical="center"/>
    </xf>
    <xf numFmtId="0" fontId="30" fillId="0" borderId="28" xfId="7" applyFont="1" applyFill="1" applyBorder="1" applyAlignment="1">
      <alignment horizontal="center" vertical="center"/>
    </xf>
    <xf numFmtId="0" fontId="30" fillId="0" borderId="29" xfId="7" applyFont="1" applyFill="1" applyBorder="1" applyAlignment="1">
      <alignment horizontal="center" vertical="center"/>
    </xf>
    <xf numFmtId="0" fontId="30" fillId="0" borderId="30" xfId="7" applyFont="1" applyFill="1" applyBorder="1" applyAlignment="1">
      <alignment horizontal="center" vertical="center"/>
    </xf>
    <xf numFmtId="0" fontId="30" fillId="0" borderId="41" xfId="7" applyFont="1" applyFill="1" applyBorder="1" applyAlignment="1">
      <alignment horizontal="center" vertical="center"/>
    </xf>
    <xf numFmtId="0" fontId="30" fillId="0" borderId="50" xfId="7" applyFont="1" applyFill="1" applyBorder="1" applyAlignment="1">
      <alignment horizontal="center" vertical="center"/>
    </xf>
    <xf numFmtId="0" fontId="0" fillId="0" borderId="0" xfId="0" pivotButton="1" applyAlignment="1">
      <alignment horizontal="center" vertical="center"/>
    </xf>
    <xf numFmtId="0" fontId="54" fillId="0" borderId="6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33" fillId="0" borderId="5" xfId="0" applyFont="1" applyBorder="1" applyAlignment="1">
      <alignment horizontal="left" vertical="center"/>
    </xf>
    <xf numFmtId="0" fontId="33" fillId="0" borderId="5" xfId="0" applyFont="1" applyBorder="1" applyAlignment="1">
      <alignment horizontal="center"/>
    </xf>
    <xf numFmtId="164" fontId="33" fillId="0" borderId="5" xfId="0" applyNumberFormat="1" applyFont="1" applyBorder="1" applyAlignment="1">
      <alignment horizontal="left" vertical="center" wrapText="1"/>
    </xf>
    <xf numFmtId="0" fontId="17" fillId="2" borderId="5" xfId="0" applyFont="1" applyFill="1" applyBorder="1" applyAlignment="1">
      <alignment horizontal="center"/>
    </xf>
    <xf numFmtId="0" fontId="17" fillId="2" borderId="7" xfId="0" applyFont="1" applyFill="1" applyBorder="1" applyAlignment="1">
      <alignment horizontal="center" wrapText="1"/>
    </xf>
    <xf numFmtId="0" fontId="33" fillId="0" borderId="23" xfId="7" applyFont="1" applyBorder="1" applyAlignment="1">
      <alignment horizontal="left" vertical="center"/>
    </xf>
    <xf numFmtId="0" fontId="30" fillId="0" borderId="21" xfId="7" applyFont="1" applyFill="1" applyBorder="1" applyAlignment="1">
      <alignment horizontal="center" vertical="center"/>
    </xf>
    <xf numFmtId="0" fontId="41" fillId="0" borderId="22" xfId="7" applyFont="1" applyBorder="1" applyAlignment="1">
      <alignment horizontal="left" vertical="center"/>
    </xf>
    <xf numFmtId="0" fontId="41" fillId="0" borderId="35" xfId="7" applyFont="1" applyBorder="1" applyAlignment="1">
      <alignment horizontal="left" vertical="center"/>
    </xf>
    <xf numFmtId="0" fontId="54" fillId="0" borderId="5" xfId="0" applyFont="1" applyBorder="1" applyAlignment="1">
      <alignment horizontal="right" vertical="center"/>
    </xf>
    <xf numFmtId="0" fontId="33" fillId="0" borderId="0" xfId="0" applyFont="1" applyFill="1" applyBorder="1" applyAlignment="1">
      <alignment horizontal="left" vertical="center"/>
    </xf>
    <xf numFmtId="0" fontId="33" fillId="0" borderId="0" xfId="0" applyFont="1" applyBorder="1" applyAlignment="1">
      <alignment horizontal="center"/>
    </xf>
    <xf numFmtId="164" fontId="33" fillId="0" borderId="0" xfId="0" applyNumberFormat="1" applyFont="1" applyBorder="1" applyAlignment="1">
      <alignment horizontal="left" vertical="center" wrapText="1"/>
    </xf>
    <xf numFmtId="0" fontId="39" fillId="0" borderId="1" xfId="0" applyFont="1" applyFill="1" applyBorder="1" applyAlignment="1">
      <alignment vertical="center"/>
    </xf>
    <xf numFmtId="0" fontId="54" fillId="0" borderId="1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right" vertical="center"/>
    </xf>
    <xf numFmtId="0" fontId="17" fillId="0" borderId="1" xfId="0" applyFont="1" applyFill="1" applyBorder="1" applyAlignment="1">
      <alignment horizontal="center" wrapText="1"/>
    </xf>
    <xf numFmtId="0" fontId="54" fillId="0" borderId="6" xfId="0" applyFont="1" applyFill="1" applyBorder="1" applyAlignment="1">
      <alignment horizontal="center" vertical="center"/>
    </xf>
    <xf numFmtId="0" fontId="54" fillId="0" borderId="5" xfId="0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 wrapText="1"/>
    </xf>
    <xf numFmtId="0" fontId="57" fillId="0" borderId="0" xfId="7" applyFont="1" applyFill="1"/>
    <xf numFmtId="0" fontId="41" fillId="0" borderId="34" xfId="7" applyFont="1" applyBorder="1" applyAlignment="1">
      <alignment vertical="center"/>
    </xf>
    <xf numFmtId="0" fontId="53" fillId="0" borderId="0" xfId="7" applyFont="1" applyFill="1" applyAlignment="1">
      <alignment horizontal="left"/>
    </xf>
    <xf numFmtId="0" fontId="16" fillId="0" borderId="0" xfId="0" applyFont="1"/>
    <xf numFmtId="0" fontId="61" fillId="0" borderId="0" xfId="0" applyFont="1"/>
    <xf numFmtId="0" fontId="61" fillId="0" borderId="0" xfId="0" applyNumberFormat="1" applyFont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21" borderId="0" xfId="0" applyFont="1" applyFill="1" applyAlignment="1">
      <alignment horizontal="center" vertical="center"/>
    </xf>
    <xf numFmtId="0" fontId="0" fillId="17" borderId="0" xfId="0" applyFill="1" applyAlignment="1">
      <alignment horizontal="center" vertical="center"/>
    </xf>
    <xf numFmtId="0" fontId="33" fillId="6" borderId="1" xfId="0" applyFont="1" applyFill="1" applyBorder="1" applyAlignment="1">
      <alignment horizontal="left"/>
    </xf>
    <xf numFmtId="164" fontId="33" fillId="6" borderId="1" xfId="0" applyNumberFormat="1" applyFont="1" applyFill="1" applyBorder="1" applyAlignment="1">
      <alignment horizontal="left" vertical="center"/>
    </xf>
    <xf numFmtId="0" fontId="52" fillId="6" borderId="0" xfId="0" applyFont="1" applyFill="1" applyAlignment="1">
      <alignment horizontal="center" vertical="center"/>
    </xf>
    <xf numFmtId="0" fontId="17" fillId="6" borderId="0" xfId="0" applyFont="1" applyFill="1" applyAlignment="1">
      <alignment horizontal="center" vertical="center"/>
    </xf>
    <xf numFmtId="0" fontId="17" fillId="6" borderId="0" xfId="0" applyFont="1" applyFill="1"/>
    <xf numFmtId="0" fontId="17" fillId="2" borderId="2" xfId="0" applyFont="1" applyFill="1" applyBorder="1" applyAlignment="1">
      <alignment horizontal="center" vertical="center"/>
    </xf>
    <xf numFmtId="164" fontId="17" fillId="2" borderId="2" xfId="0" applyNumberFormat="1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/>
    </xf>
    <xf numFmtId="0" fontId="37" fillId="2" borderId="0" xfId="0" applyFont="1" applyFill="1" applyAlignment="1">
      <alignment horizontal="center" vertical="center"/>
    </xf>
    <xf numFmtId="0" fontId="17" fillId="2" borderId="10" xfId="0" applyFont="1" applyFill="1" applyBorder="1" applyAlignment="1">
      <alignment horizontal="center"/>
    </xf>
    <xf numFmtId="0" fontId="17" fillId="2" borderId="8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/>
    </xf>
    <xf numFmtId="0" fontId="17" fillId="2" borderId="9" xfId="0" applyFont="1" applyFill="1" applyBorder="1" applyAlignment="1">
      <alignment horizontal="center"/>
    </xf>
    <xf numFmtId="0" fontId="28" fillId="0" borderId="8" xfId="4" applyFont="1" applyBorder="1" applyAlignment="1">
      <alignment horizontal="center" vertical="top"/>
    </xf>
    <xf numFmtId="0" fontId="17" fillId="2" borderId="1" xfId="0" applyFont="1" applyFill="1" applyBorder="1" applyAlignment="1">
      <alignment horizontal="center" vertical="top"/>
    </xf>
    <xf numFmtId="0" fontId="37" fillId="2" borderId="4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165" fontId="17" fillId="2" borderId="8" xfId="0" applyNumberFormat="1" applyFont="1" applyFill="1" applyBorder="1" applyAlignment="1">
      <alignment horizontal="center"/>
    </xf>
    <xf numFmtId="167" fontId="53" fillId="0" borderId="0" xfId="7" applyNumberFormat="1" applyFont="1" applyAlignment="1">
      <alignment horizontal="center" vertical="center"/>
    </xf>
    <xf numFmtId="0" fontId="44" fillId="14" borderId="14" xfId="7" applyFont="1" applyFill="1" applyBorder="1" applyAlignment="1">
      <alignment horizontal="center" vertical="center"/>
    </xf>
    <xf numFmtId="0" fontId="44" fillId="14" borderId="15" xfId="7" applyFont="1" applyFill="1" applyBorder="1" applyAlignment="1">
      <alignment horizontal="center" vertical="center"/>
    </xf>
    <xf numFmtId="0" fontId="44" fillId="8" borderId="14" xfId="7" applyFont="1" applyFill="1" applyBorder="1" applyAlignment="1">
      <alignment horizontal="center" vertical="center"/>
    </xf>
    <xf numFmtId="0" fontId="44" fillId="8" borderId="15" xfId="7" applyFont="1" applyFill="1" applyBorder="1" applyAlignment="1">
      <alignment horizontal="center" vertical="center"/>
    </xf>
    <xf numFmtId="0" fontId="44" fillId="8" borderId="16" xfId="7" applyFont="1" applyFill="1" applyBorder="1" applyAlignment="1">
      <alignment horizontal="center" vertical="center"/>
    </xf>
    <xf numFmtId="0" fontId="44" fillId="12" borderId="15" xfId="7" applyFont="1" applyFill="1" applyBorder="1" applyAlignment="1">
      <alignment horizontal="center" vertical="center"/>
    </xf>
    <xf numFmtId="0" fontId="44" fillId="12" borderId="16" xfId="7" applyFont="1" applyFill="1" applyBorder="1" applyAlignment="1">
      <alignment horizontal="center" vertical="center"/>
    </xf>
    <xf numFmtId="0" fontId="30" fillId="0" borderId="25" xfId="7" applyFont="1" applyFill="1" applyBorder="1" applyAlignment="1">
      <alignment horizontal="center" vertical="center"/>
    </xf>
    <xf numFmtId="0" fontId="30" fillId="0" borderId="27" xfId="7" applyFont="1" applyFill="1" applyBorder="1" applyAlignment="1">
      <alignment horizontal="center" vertical="center"/>
    </xf>
    <xf numFmtId="0" fontId="44" fillId="6" borderId="14" xfId="7" applyFont="1" applyFill="1" applyBorder="1" applyAlignment="1">
      <alignment horizontal="center" vertical="center"/>
    </xf>
    <xf numFmtId="0" fontId="44" fillId="6" borderId="15" xfId="7" applyFont="1" applyFill="1" applyBorder="1" applyAlignment="1">
      <alignment horizontal="center" vertical="center"/>
    </xf>
    <xf numFmtId="0" fontId="44" fillId="11" borderId="40" xfId="7" applyFont="1" applyFill="1" applyBorder="1" applyAlignment="1">
      <alignment horizontal="center" vertical="center"/>
    </xf>
    <xf numFmtId="0" fontId="44" fillId="11" borderId="43" xfId="7" applyFont="1" applyFill="1" applyBorder="1" applyAlignment="1">
      <alignment horizontal="center" vertical="center"/>
    </xf>
    <xf numFmtId="0" fontId="44" fillId="11" borderId="49" xfId="7" applyFont="1" applyFill="1" applyBorder="1" applyAlignment="1">
      <alignment horizontal="center" vertical="center"/>
    </xf>
    <xf numFmtId="0" fontId="44" fillId="9" borderId="14" xfId="7" applyFont="1" applyFill="1" applyBorder="1" applyAlignment="1">
      <alignment horizontal="center" vertical="center"/>
    </xf>
    <xf numFmtId="0" fontId="44" fillId="9" borderId="15" xfId="7" applyFont="1" applyFill="1" applyBorder="1" applyAlignment="1">
      <alignment horizontal="center" vertical="center"/>
    </xf>
    <xf numFmtId="0" fontId="44" fillId="9" borderId="16" xfId="7" applyFont="1" applyFill="1" applyBorder="1" applyAlignment="1">
      <alignment horizontal="center" vertical="center"/>
    </xf>
    <xf numFmtId="0" fontId="42" fillId="0" borderId="3" xfId="7" applyFont="1" applyBorder="1" applyAlignment="1">
      <alignment horizontal="center" vertical="center"/>
    </xf>
    <xf numFmtId="0" fontId="44" fillId="10" borderId="14" xfId="7" applyFont="1" applyFill="1" applyBorder="1" applyAlignment="1">
      <alignment horizontal="center" vertical="center"/>
    </xf>
    <xf numFmtId="0" fontId="44" fillId="10" borderId="15" xfId="7" applyFont="1" applyFill="1" applyBorder="1" applyAlignment="1">
      <alignment horizontal="center" vertical="center"/>
    </xf>
    <xf numFmtId="0" fontId="44" fillId="10" borderId="16" xfId="7" applyFont="1" applyFill="1" applyBorder="1" applyAlignment="1">
      <alignment horizontal="center" vertical="center"/>
    </xf>
    <xf numFmtId="0" fontId="44" fillId="11" borderId="14" xfId="7" applyFont="1" applyFill="1" applyBorder="1" applyAlignment="1">
      <alignment horizontal="center" vertical="center"/>
    </xf>
    <xf numFmtId="0" fontId="44" fillId="11" borderId="15" xfId="7" applyFont="1" applyFill="1" applyBorder="1" applyAlignment="1">
      <alignment horizontal="center" vertical="center"/>
    </xf>
    <xf numFmtId="0" fontId="44" fillId="11" borderId="16" xfId="7" applyFont="1" applyFill="1" applyBorder="1" applyAlignment="1">
      <alignment horizontal="center" vertical="center"/>
    </xf>
    <xf numFmtId="0" fontId="44" fillId="15" borderId="14" xfId="7" applyFont="1" applyFill="1" applyBorder="1" applyAlignment="1">
      <alignment horizontal="center" vertical="center"/>
    </xf>
    <xf numFmtId="0" fontId="44" fillId="15" borderId="15" xfId="7" applyFont="1" applyFill="1" applyBorder="1" applyAlignment="1">
      <alignment horizontal="center" vertical="center"/>
    </xf>
    <xf numFmtId="0" fontId="44" fillId="15" borderId="16" xfId="7" applyFont="1" applyFill="1" applyBorder="1" applyAlignment="1">
      <alignment horizontal="center" vertical="center"/>
    </xf>
    <xf numFmtId="0" fontId="44" fillId="13" borderId="14" xfId="7" applyFont="1" applyFill="1" applyBorder="1" applyAlignment="1">
      <alignment horizontal="center" vertical="center"/>
    </xf>
    <xf numFmtId="0" fontId="44" fillId="13" borderId="15" xfId="7" applyFont="1" applyFill="1" applyBorder="1" applyAlignment="1">
      <alignment horizontal="center" vertical="center"/>
    </xf>
    <xf numFmtId="0" fontId="44" fillId="13" borderId="16" xfId="7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left" vertical="center"/>
    </xf>
    <xf numFmtId="0" fontId="45" fillId="6" borderId="5" xfId="0" applyFont="1" applyFill="1" applyBorder="1" applyAlignment="1">
      <alignment horizontal="left" vertical="center"/>
    </xf>
    <xf numFmtId="0" fontId="45" fillId="6" borderId="7" xfId="0" applyFont="1" applyFill="1" applyBorder="1" applyAlignment="1">
      <alignment horizontal="left" vertical="center"/>
    </xf>
    <xf numFmtId="0" fontId="46" fillId="0" borderId="1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45" fillId="17" borderId="6" xfId="0" applyFont="1" applyFill="1" applyBorder="1" applyAlignment="1">
      <alignment horizontal="center" vertical="center"/>
    </xf>
    <xf numFmtId="0" fontId="45" fillId="17" borderId="5" xfId="0" applyFont="1" applyFill="1" applyBorder="1" applyAlignment="1">
      <alignment horizontal="center" vertical="center"/>
    </xf>
    <xf numFmtId="0" fontId="45" fillId="17" borderId="7" xfId="0" applyFont="1" applyFill="1" applyBorder="1" applyAlignment="1">
      <alignment horizontal="center" vertical="center"/>
    </xf>
    <xf numFmtId="0" fontId="45" fillId="6" borderId="6" xfId="0" applyFont="1" applyFill="1" applyBorder="1" applyAlignment="1">
      <alignment horizontal="center" vertical="center"/>
    </xf>
    <xf numFmtId="0" fontId="45" fillId="6" borderId="5" xfId="0" applyFont="1" applyFill="1" applyBorder="1" applyAlignment="1">
      <alignment horizontal="center" vertical="center"/>
    </xf>
    <xf numFmtId="0" fontId="45" fillId="6" borderId="7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</cellXfs>
  <cellStyles count="39">
    <cellStyle name="0,0_x000d_&#10;NA_x000d_&#10;" xfId="32"/>
    <cellStyle name="0,0_x000d_&#10;NA_x000d_&#10; 2" xfId="33"/>
    <cellStyle name="Currency 2" xfId="34"/>
    <cellStyle name="Normal" xfId="0" builtinId="0"/>
    <cellStyle name="Normal 10" xfId="14"/>
    <cellStyle name="Normal 10 2" xfId="26"/>
    <cellStyle name="Normal 11" xfId="15"/>
    <cellStyle name="Normal 11 2" xfId="27"/>
    <cellStyle name="Normal 12" xfId="16"/>
    <cellStyle name="Normal 12 2" xfId="28"/>
    <cellStyle name="Normal 13" xfId="17"/>
    <cellStyle name="Normal 13 2" xfId="29"/>
    <cellStyle name="Normal 136" xfId="6"/>
    <cellStyle name="Normal 14" xfId="18"/>
    <cellStyle name="Normal 14 2" xfId="30"/>
    <cellStyle name="Normal 15" xfId="19"/>
    <cellStyle name="Normal 15 2" xfId="31"/>
    <cellStyle name="Normal 2" xfId="7"/>
    <cellStyle name="Normal 2 2" xfId="36"/>
    <cellStyle name="Normal 2_SOH" xfId="35"/>
    <cellStyle name="Normal 3" xfId="4"/>
    <cellStyle name="Normal 4" xfId="5"/>
    <cellStyle name="Normal 4 2" xfId="20"/>
    <cellStyle name="Normal 5" xfId="10"/>
    <cellStyle name="Normal 5 2" xfId="22"/>
    <cellStyle name="Normal 6" xfId="8"/>
    <cellStyle name="Normal 6 2" xfId="21"/>
    <cellStyle name="Normal 7" xfId="11"/>
    <cellStyle name="Normal 7 2" xfId="23"/>
    <cellStyle name="Normal 8" xfId="12"/>
    <cellStyle name="Normal 8 2" xfId="24"/>
    <cellStyle name="Normal 9" xfId="13"/>
    <cellStyle name="Normal 9 2" xfId="25"/>
    <cellStyle name="Percent 2" xfId="37"/>
    <cellStyle name="Style 1" xfId="38"/>
    <cellStyle name="VerdiEricssonName" xfId="1"/>
    <cellStyle name="VerdiProductNo" xfId="2"/>
    <cellStyle name="VerdiProductType" xfId="3"/>
    <cellStyle name="VerdiQuantity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4E9793"/>
      <rgbColor rgb="00FF4500"/>
      <rgbColor rgb="000094D2"/>
      <rgbColor rgb="00026A65"/>
      <rgbColor rgb="00DAD3C5"/>
      <rgbColor rgb="00A09487"/>
      <rgbColor rgb="00FF7D4D"/>
      <rgbColor rgb="00C9C2BB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EBD68128-45EF-445C-AD01-9BA67411A3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A58D6B54-204F-4733-941A-D88C312D9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38DBAD9-104B-4499-A233-310F7DD73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862BED7F-4A29-4DCC-A95A-368F0E700B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D8704E15-1546-42B8-A157-6D7CFA0ED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9B5F193F-E6A5-41E2-94C2-0DFD79583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762002B-74DB-4DA8-98AC-F158E6CC94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CDF586B5-C91E-4E24-8010-0F5D645A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B570C31-498A-49DE-914E-CC92A7534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CB1337BF-D791-4C05-9BFB-1C462E3E289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  <xdr:twoCellAnchor editAs="oneCell">
    <xdr:from>
      <xdr:col>9</xdr:col>
      <xdr:colOff>209550</xdr:colOff>
      <xdr:row>0</xdr:row>
      <xdr:rowOff>66675</xdr:rowOff>
    </xdr:from>
    <xdr:to>
      <xdr:col>9</xdr:col>
      <xdr:colOff>1713037</xdr:colOff>
      <xdr:row>4</xdr:row>
      <xdr:rowOff>285750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F0B38AC2-5644-4B05-8510-1B8E6EB53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58400" y="66675"/>
          <a:ext cx="1503487" cy="10191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104776</xdr:rowOff>
    </xdr:from>
    <xdr:to>
      <xdr:col>1</xdr:col>
      <xdr:colOff>942975</xdr:colOff>
      <xdr:row>4</xdr:row>
      <xdr:rowOff>297548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70E7160B-E863-4F3F-BADB-A4F401F764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l="10191" t="9508" r="10402" b="14512"/>
        <a:stretch/>
      </xdr:blipFill>
      <xdr:spPr>
        <a:xfrm>
          <a:off x="0" y="104776"/>
          <a:ext cx="1762125" cy="9928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526678</xdr:colOff>
      <xdr:row>26</xdr:row>
      <xdr:rowOff>78440</xdr:rowOff>
    </xdr:from>
    <xdr:to>
      <xdr:col>16</xdr:col>
      <xdr:colOff>453138</xdr:colOff>
      <xdr:row>40</xdr:row>
      <xdr:rowOff>15420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545D4127-F8E2-492D-8D8D-AC0F4A32E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95296" y="4157381"/>
          <a:ext cx="5619048" cy="2133333"/>
        </a:xfrm>
        <a:prstGeom prst="rect">
          <a:avLst/>
        </a:prstGeom>
      </xdr:spPr>
    </xdr:pic>
    <xdr:clientData/>
  </xdr:twoCellAnchor>
  <xdr:twoCellAnchor editAs="oneCell">
    <xdr:from>
      <xdr:col>10</xdr:col>
      <xdr:colOff>324969</xdr:colOff>
      <xdr:row>227</xdr:row>
      <xdr:rowOff>156882</xdr:rowOff>
    </xdr:from>
    <xdr:to>
      <xdr:col>14</xdr:col>
      <xdr:colOff>496228</xdr:colOff>
      <xdr:row>230</xdr:row>
      <xdr:rowOff>123265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CA86B410-DB2B-40E2-B2B6-D0572854C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37675" y="32788411"/>
          <a:ext cx="6009524" cy="437030"/>
        </a:xfrm>
        <a:prstGeom prst="rect">
          <a:avLst/>
        </a:prstGeom>
      </xdr:spPr>
    </xdr:pic>
    <xdr:clientData/>
  </xdr:twoCellAnchor>
  <xdr:twoCellAnchor editAs="oneCell">
    <xdr:from>
      <xdr:col>10</xdr:col>
      <xdr:colOff>246529</xdr:colOff>
      <xdr:row>193</xdr:row>
      <xdr:rowOff>134470</xdr:rowOff>
    </xdr:from>
    <xdr:to>
      <xdr:col>14</xdr:col>
      <xdr:colOff>343561</xdr:colOff>
      <xdr:row>224</xdr:row>
      <xdr:rowOff>49826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2FCDC5EB-3CF0-485C-918E-16C8834A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59235" y="29942117"/>
          <a:ext cx="5935297" cy="17979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taiwon\Local%20Settings\Temporary%20Internet%20Files\OLK28\Pricing%20Vlookup%20pric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zrai\Local%20Settings\Temporary%20Internet%20Files\OLK16A\Sarawak\NANGATANYI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KV"/>
      <sheetName val="OKV"/>
    </sheetNames>
    <sheetDataSet>
      <sheetData sheetId="0"/>
      <sheetData sheetId="1">
        <row r="5">
          <cell r="B5" t="str">
            <v>1 Ton Truck (up to 300m feeder)</v>
          </cell>
        </row>
        <row r="6">
          <cell r="B6" t="str">
            <v>3 Ton Truck (up to 800m feeder)</v>
          </cell>
        </row>
        <row r="7">
          <cell r="B7" t="str">
            <v>40 foot truck</v>
          </cell>
        </row>
        <row r="8">
          <cell r="B8" t="str">
            <v>8 to 10 ton truck (above 800m feeder)</v>
          </cell>
        </row>
        <row r="9">
          <cell r="B9" t="str">
            <v>NO TRUCK</v>
          </cell>
        </row>
        <row r="10">
          <cell r="B10" t="str">
            <v>Select From Drop Down List</v>
          </cell>
        </row>
        <row r="11">
          <cell r="B11" t="str">
            <v>Tailgate 3 Ton Truck</v>
          </cell>
        </row>
        <row r="12">
          <cell r="B12" t="str">
            <v>Tailgate 8 Ton Truck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RF"/>
      <sheetName val="Instructions"/>
      <sheetName val="Delivery Note (DSP)"/>
      <sheetName val="Transport Quote Request Form"/>
      <sheetName val="Version Update"/>
      <sheetName val="All"/>
      <sheetName val="XBN ex KU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5">
          <cell r="B5" t="str">
            <v>Select From Drop Down List</v>
          </cell>
        </row>
        <row r="6">
          <cell r="B6" t="str">
            <v>1 tonner</v>
          </cell>
        </row>
        <row r="7">
          <cell r="B7" t="str">
            <v>3 tonner</v>
          </cell>
        </row>
        <row r="8">
          <cell r="B8" t="str">
            <v>8 or 10 tonner</v>
          </cell>
        </row>
        <row r="9">
          <cell r="B9" t="str">
            <v>40 footer</v>
          </cell>
        </row>
        <row r="10">
          <cell r="B10" t="str">
            <v>3 ton - Tailgate</v>
          </cell>
        </row>
        <row r="11">
          <cell r="B11" t="str">
            <v>8 ton - Tailgate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65"/>
  <sheetViews>
    <sheetView showZeros="0" tabSelected="1" view="pageBreakPreview" zoomScale="85" zoomScaleNormal="85" zoomScaleSheetLayoutView="85" workbookViewId="0">
      <selection activeCell="R47" sqref="R47"/>
    </sheetView>
  </sheetViews>
  <sheetFormatPr defaultRowHeight="12.75"/>
  <cols>
    <col min="1" max="1" width="12.28515625" style="3" customWidth="1"/>
    <col min="2" max="2" width="15.42578125" style="2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7.140625" style="2" bestFit="1" customWidth="1"/>
    <col min="11" max="11" width="9.140625" style="245"/>
    <col min="12" max="12" width="9.140625" style="284"/>
    <col min="13" max="16384" width="9.140625" style="2"/>
  </cols>
  <sheetData>
    <row r="1" spans="1:10" ht="24.75">
      <c r="A1" s="285"/>
      <c r="B1" s="285"/>
      <c r="C1" s="285"/>
      <c r="D1" s="375" t="s">
        <v>0</v>
      </c>
      <c r="E1" s="375"/>
      <c r="F1" s="375"/>
      <c r="G1" s="285"/>
      <c r="H1" s="285"/>
      <c r="I1" s="285"/>
      <c r="J1" s="285"/>
    </row>
    <row r="5" spans="1:10" ht="29.25" customHeight="1" thickBot="1">
      <c r="A5" s="15"/>
      <c r="B5" s="286"/>
      <c r="C5" s="286"/>
      <c r="D5" s="287"/>
      <c r="E5" s="34"/>
      <c r="F5" s="287"/>
      <c r="G5" s="15"/>
      <c r="H5" s="15"/>
      <c r="I5" s="15"/>
      <c r="J5" s="286"/>
    </row>
    <row r="6" spans="1:10" ht="13.5" thickBot="1">
      <c r="A6" s="376" t="s">
        <v>146</v>
      </c>
      <c r="C6" s="33" t="s">
        <v>7</v>
      </c>
      <c r="D6" s="383" t="s">
        <v>25</v>
      </c>
      <c r="E6" s="383"/>
      <c r="F6" s="383"/>
    </row>
    <row r="7" spans="1:10" ht="14.25" thickTop="1" thickBot="1">
      <c r="A7" s="376"/>
      <c r="C7" s="33" t="s">
        <v>10</v>
      </c>
      <c r="D7" s="384" t="s">
        <v>26</v>
      </c>
      <c r="E7" s="384"/>
      <c r="F7" s="384"/>
    </row>
    <row r="8" spans="1:10" ht="14.25" thickTop="1" thickBot="1">
      <c r="A8" s="376"/>
      <c r="C8" s="33" t="s">
        <v>3</v>
      </c>
      <c r="D8" s="378" t="s">
        <v>842</v>
      </c>
      <c r="E8" s="378"/>
      <c r="F8" s="378"/>
    </row>
    <row r="9" spans="1:10" ht="14.25" thickTop="1" thickBot="1">
      <c r="A9" s="376"/>
      <c r="C9" s="33" t="s">
        <v>8</v>
      </c>
      <c r="D9" s="378" t="s">
        <v>791</v>
      </c>
      <c r="E9" s="378"/>
      <c r="F9" s="378"/>
    </row>
    <row r="10" spans="1:10" ht="14.25" thickTop="1" thickBot="1">
      <c r="A10" s="376"/>
      <c r="C10" s="33" t="s">
        <v>2</v>
      </c>
      <c r="D10" s="385" t="s">
        <v>17</v>
      </c>
      <c r="E10" s="385"/>
      <c r="F10" s="385"/>
    </row>
    <row r="11" spans="1:10" ht="14.25" thickTop="1" thickBot="1">
      <c r="A11" s="376"/>
      <c r="C11" s="33" t="s">
        <v>149</v>
      </c>
      <c r="D11" s="378" t="str">
        <f>MID(J33,7,30)</f>
        <v>TMNAPOLLO</v>
      </c>
      <c r="E11" s="378"/>
      <c r="F11" s="378"/>
    </row>
    <row r="12" spans="1:10" ht="14.25" thickTop="1" thickBot="1">
      <c r="A12" s="376"/>
      <c r="C12" s="33" t="s">
        <v>1</v>
      </c>
      <c r="D12" s="378" t="str">
        <f>LEFT(J33,6)</f>
        <v>Q00480</v>
      </c>
      <c r="E12" s="378"/>
      <c r="F12" s="378"/>
    </row>
    <row r="13" spans="1:10" ht="14.25" thickTop="1" thickBot="1">
      <c r="A13" s="376"/>
      <c r="C13" s="33" t="s">
        <v>5</v>
      </c>
      <c r="D13" s="377">
        <f>I33</f>
        <v>96991812</v>
      </c>
      <c r="E13" s="377"/>
      <c r="F13" s="377"/>
    </row>
    <row r="14" spans="1:10" ht="14.25" thickTop="1" thickBot="1">
      <c r="A14" s="376"/>
      <c r="C14" s="33" t="s">
        <v>152</v>
      </c>
      <c r="D14" s="378" t="str">
        <f>H33</f>
        <v>ECM11.100223.34281</v>
      </c>
      <c r="E14" s="378"/>
      <c r="F14" s="378"/>
    </row>
    <row r="15" spans="1:10" ht="5.25" customHeight="1" thickTop="1" thickBot="1">
      <c r="A15" s="278"/>
      <c r="C15" s="14"/>
      <c r="D15" s="15"/>
      <c r="E15" s="15"/>
      <c r="F15" s="286"/>
      <c r="G15" s="15"/>
    </row>
    <row r="16" spans="1:10" ht="9" customHeight="1">
      <c r="A16" s="387" t="s">
        <v>147</v>
      </c>
      <c r="B16" s="288"/>
      <c r="D16" s="380" t="s">
        <v>55</v>
      </c>
      <c r="E16" s="380"/>
      <c r="F16" s="380"/>
      <c r="H16" s="16"/>
      <c r="I16" s="16"/>
      <c r="J16" s="288"/>
    </row>
    <row r="17" spans="1:12">
      <c r="A17" s="376"/>
      <c r="C17" s="33"/>
      <c r="D17" s="381"/>
      <c r="E17" s="381"/>
      <c r="F17" s="381"/>
    </row>
    <row r="18" spans="1:12">
      <c r="A18" s="376"/>
      <c r="C18" s="33" t="s">
        <v>9</v>
      </c>
      <c r="D18" s="381"/>
      <c r="E18" s="381"/>
      <c r="F18" s="381"/>
    </row>
    <row r="19" spans="1:12">
      <c r="A19" s="376"/>
      <c r="C19" s="33"/>
      <c r="D19" s="381"/>
      <c r="E19" s="381"/>
      <c r="F19" s="381"/>
    </row>
    <row r="20" spans="1:12" ht="6" customHeight="1" thickBot="1">
      <c r="A20" s="376"/>
      <c r="C20" s="33"/>
      <c r="D20" s="382"/>
      <c r="E20" s="382"/>
      <c r="F20" s="382"/>
    </row>
    <row r="21" spans="1:12" ht="13.5" thickBot="1">
      <c r="A21" s="376"/>
      <c r="C21" s="33" t="s">
        <v>148</v>
      </c>
      <c r="D21" s="379" t="s">
        <v>58</v>
      </c>
      <c r="E21" s="379"/>
      <c r="F21" s="379"/>
    </row>
    <row r="22" spans="1:12" ht="6.75" customHeight="1" thickTop="1" thickBot="1">
      <c r="A22" s="388"/>
      <c r="B22" s="286"/>
      <c r="C22" s="289"/>
      <c r="D22" s="286"/>
      <c r="E22" s="15"/>
      <c r="F22" s="286"/>
      <c r="G22" s="15"/>
      <c r="H22" s="15"/>
      <c r="I22" s="15"/>
      <c r="J22" s="286"/>
    </row>
    <row r="23" spans="1:12" ht="12.75" customHeight="1">
      <c r="A23" s="376"/>
      <c r="C23" s="33"/>
      <c r="D23" s="389"/>
      <c r="E23" s="389"/>
      <c r="F23" s="389"/>
    </row>
    <row r="24" spans="1:12" ht="13.5" customHeight="1" thickBot="1">
      <c r="A24" s="376"/>
      <c r="C24" s="33"/>
      <c r="D24" s="379"/>
      <c r="E24" s="379"/>
      <c r="F24" s="379"/>
    </row>
    <row r="25" spans="1:12" ht="14.25" customHeight="1" thickTop="1" thickBot="1">
      <c r="A25" s="376"/>
      <c r="C25" s="33" t="s">
        <v>6</v>
      </c>
      <c r="D25" s="379" t="s">
        <v>141</v>
      </c>
      <c r="E25" s="379"/>
      <c r="F25" s="379"/>
    </row>
    <row r="26" spans="1:12" ht="14.25" customHeight="1" thickTop="1" thickBot="1">
      <c r="A26" s="376"/>
      <c r="C26" s="33" t="s">
        <v>11</v>
      </c>
      <c r="D26" s="374">
        <v>43662</v>
      </c>
      <c r="E26" s="374"/>
      <c r="F26" s="374"/>
    </row>
    <row r="27" spans="1:12" ht="14.25" customHeight="1" thickTop="1" thickBot="1">
      <c r="A27" s="376"/>
      <c r="B27" s="290"/>
      <c r="C27" s="5" t="s">
        <v>12</v>
      </c>
      <c r="D27" s="390" t="s">
        <v>150</v>
      </c>
      <c r="E27" s="390"/>
      <c r="F27" s="390"/>
    </row>
    <row r="28" spans="1:12" ht="13.5" thickTop="1"/>
    <row r="29" spans="1:12">
      <c r="A29" s="6" t="s">
        <v>60</v>
      </c>
      <c r="B29" s="7" t="s">
        <v>66</v>
      </c>
      <c r="C29" s="7" t="s">
        <v>61</v>
      </c>
      <c r="D29" s="7" t="s">
        <v>62</v>
      </c>
      <c r="E29" s="7" t="s">
        <v>63</v>
      </c>
      <c r="F29" s="38" t="s">
        <v>64</v>
      </c>
      <c r="G29" s="7" t="s">
        <v>65</v>
      </c>
      <c r="H29" s="7" t="s">
        <v>67</v>
      </c>
      <c r="I29" s="7" t="s">
        <v>28</v>
      </c>
      <c r="J29" s="7" t="s">
        <v>68</v>
      </c>
    </row>
    <row r="30" spans="1:12" ht="8.25" customHeight="1">
      <c r="A30" s="9"/>
      <c r="B30" s="11"/>
      <c r="C30" s="10"/>
      <c r="D30" s="10"/>
      <c r="E30" s="11"/>
      <c r="F30" s="10"/>
      <c r="G30" s="11"/>
      <c r="H30" s="11"/>
      <c r="I30" s="11"/>
      <c r="J30" s="11"/>
    </row>
    <row r="31" spans="1:12" ht="12.75" customHeight="1">
      <c r="A31" s="9"/>
      <c r="B31" s="11"/>
      <c r="C31" s="10"/>
      <c r="D31" s="35" t="str">
        <f>D9&amp;" "&amp;D25&amp;" "&amp;D10&amp;" "&amp;TEXT(D26, "DD-MM-YYYY")&amp;" "&amp;D12&amp;" "&amp;D11</f>
        <v>PO11 CUH1 2019 552 IEZZPRO SARAWAK 16-07-2019 Q00480 TMNAPOLLO</v>
      </c>
      <c r="E31" s="11"/>
      <c r="F31" s="10"/>
      <c r="G31" s="11"/>
      <c r="H31" s="11"/>
      <c r="I31" s="11"/>
      <c r="J31" s="279"/>
      <c r="K31" s="291"/>
      <c r="L31" s="292"/>
    </row>
    <row r="32" spans="1:12">
      <c r="A32" s="9"/>
      <c r="B32" s="11"/>
      <c r="C32" s="10"/>
      <c r="D32" s="10"/>
      <c r="E32" s="11"/>
      <c r="F32" s="10"/>
      <c r="G32" s="11"/>
      <c r="H32" s="11"/>
      <c r="I32" s="11"/>
      <c r="J32" s="11"/>
      <c r="K32" s="246" t="s">
        <v>313</v>
      </c>
    </row>
    <row r="33" spans="1:12">
      <c r="A33" s="31">
        <v>4515822900</v>
      </c>
      <c r="B33" s="31" t="s">
        <v>802</v>
      </c>
      <c r="C33" s="30" t="s">
        <v>633</v>
      </c>
      <c r="D33" s="64" t="s">
        <v>634</v>
      </c>
      <c r="E33" s="31">
        <v>1</v>
      </c>
      <c r="F33" s="280" t="s">
        <v>29</v>
      </c>
      <c r="G33" s="206" t="s">
        <v>803</v>
      </c>
      <c r="H33" s="74" t="s">
        <v>956</v>
      </c>
      <c r="I33" s="31">
        <v>96991812</v>
      </c>
      <c r="J33" s="74" t="s">
        <v>957</v>
      </c>
      <c r="K33" s="245">
        <f>VLOOKUP(C33,SOH!A:E,5,)</f>
        <v>20</v>
      </c>
    </row>
    <row r="34" spans="1:12">
      <c r="A34" s="31">
        <v>4515822900</v>
      </c>
      <c r="B34" s="31" t="s">
        <v>794</v>
      </c>
      <c r="C34" s="30" t="s">
        <v>370</v>
      </c>
      <c r="D34" s="64" t="s">
        <v>371</v>
      </c>
      <c r="E34" s="31">
        <v>1</v>
      </c>
      <c r="F34" s="280" t="s">
        <v>29</v>
      </c>
      <c r="G34" s="206"/>
      <c r="H34" s="74" t="s">
        <v>956</v>
      </c>
      <c r="I34" s="31">
        <v>96991812</v>
      </c>
      <c r="J34" s="74" t="s">
        <v>957</v>
      </c>
      <c r="K34" s="245">
        <f>VLOOKUP(C34,SOH!A:E,5,)</f>
        <v>24</v>
      </c>
    </row>
    <row r="35" spans="1:12">
      <c r="A35" s="31">
        <v>4515822900</v>
      </c>
      <c r="B35" s="31" t="s">
        <v>793</v>
      </c>
      <c r="C35" s="30" t="s">
        <v>368</v>
      </c>
      <c r="D35" s="64" t="s">
        <v>369</v>
      </c>
      <c r="E35" s="31">
        <v>1</v>
      </c>
      <c r="F35" s="280" t="s">
        <v>29</v>
      </c>
      <c r="G35" s="206"/>
      <c r="H35" s="74" t="s">
        <v>956</v>
      </c>
      <c r="I35" s="31">
        <v>96991812</v>
      </c>
      <c r="J35" s="74" t="s">
        <v>957</v>
      </c>
      <c r="K35" s="245">
        <f>VLOOKUP(C35,SOH!A:E,5,)</f>
        <v>29</v>
      </c>
    </row>
    <row r="36" spans="1:12">
      <c r="A36" s="31">
        <v>4515822900</v>
      </c>
      <c r="B36" s="31" t="s">
        <v>793</v>
      </c>
      <c r="C36" s="30" t="s">
        <v>660</v>
      </c>
      <c r="D36" s="64" t="s">
        <v>514</v>
      </c>
      <c r="E36" s="31">
        <v>1</v>
      </c>
      <c r="F36" s="280" t="s">
        <v>29</v>
      </c>
      <c r="G36" s="206" t="s">
        <v>806</v>
      </c>
      <c r="H36" s="74" t="s">
        <v>956</v>
      </c>
      <c r="I36" s="31">
        <v>96991812</v>
      </c>
      <c r="J36" s="74" t="s">
        <v>957</v>
      </c>
      <c r="K36" s="245">
        <f>VLOOKUP(C36,SOH!A:E,5,)</f>
        <v>20</v>
      </c>
    </row>
    <row r="37" spans="1:12">
      <c r="A37" s="31">
        <v>4515822900</v>
      </c>
      <c r="B37" s="31" t="s">
        <v>793</v>
      </c>
      <c r="C37" s="30" t="s">
        <v>359</v>
      </c>
      <c r="D37" s="64" t="s">
        <v>360</v>
      </c>
      <c r="E37" s="31">
        <v>1</v>
      </c>
      <c r="F37" s="280" t="s">
        <v>29</v>
      </c>
      <c r="G37" s="206" t="s">
        <v>806</v>
      </c>
      <c r="H37" s="74" t="s">
        <v>956</v>
      </c>
      <c r="I37" s="31">
        <v>96991812</v>
      </c>
      <c r="J37" s="74" t="s">
        <v>957</v>
      </c>
      <c r="K37" s="245">
        <f>VLOOKUP(C37,SOH!A:E,5,)</f>
        <v>136</v>
      </c>
    </row>
    <row r="38" spans="1:12">
      <c r="A38" s="31">
        <v>4515822900</v>
      </c>
      <c r="B38" s="31" t="s">
        <v>793</v>
      </c>
      <c r="C38" s="30" t="s">
        <v>513</v>
      </c>
      <c r="D38" s="64" t="s">
        <v>364</v>
      </c>
      <c r="E38" s="31">
        <v>1</v>
      </c>
      <c r="F38" s="280" t="s">
        <v>29</v>
      </c>
      <c r="G38" s="206" t="s">
        <v>806</v>
      </c>
      <c r="H38" s="74" t="s">
        <v>956</v>
      </c>
      <c r="I38" s="31">
        <v>96991812</v>
      </c>
      <c r="J38" s="74" t="s">
        <v>957</v>
      </c>
      <c r="K38" s="245">
        <f>VLOOKUP(C38,SOH!A:E,5,)</f>
        <v>4</v>
      </c>
    </row>
    <row r="39" spans="1:12">
      <c r="A39" s="31">
        <v>4515822900</v>
      </c>
      <c r="B39" s="31" t="s">
        <v>793</v>
      </c>
      <c r="C39" s="30" t="s">
        <v>365</v>
      </c>
      <c r="D39" s="64" t="s">
        <v>366</v>
      </c>
      <c r="E39" s="31">
        <v>1</v>
      </c>
      <c r="F39" s="280" t="s">
        <v>29</v>
      </c>
      <c r="G39" s="206"/>
      <c r="H39" s="74" t="s">
        <v>956</v>
      </c>
      <c r="I39" s="31">
        <v>96991812</v>
      </c>
      <c r="J39" s="74" t="s">
        <v>957</v>
      </c>
      <c r="K39" s="245">
        <f>VLOOKUP(C39,SOH!A:E,5,)</f>
        <v>263</v>
      </c>
    </row>
    <row r="40" spans="1:12">
      <c r="A40" s="31">
        <v>4515822900</v>
      </c>
      <c r="B40" s="31" t="s">
        <v>799</v>
      </c>
      <c r="C40" s="30" t="s">
        <v>30</v>
      </c>
      <c r="D40" s="64" t="s">
        <v>31</v>
      </c>
      <c r="E40" s="31">
        <v>1</v>
      </c>
      <c r="F40" s="280" t="s">
        <v>29</v>
      </c>
      <c r="G40" s="206" t="s">
        <v>808</v>
      </c>
      <c r="H40" s="74" t="s">
        <v>956</v>
      </c>
      <c r="I40" s="31">
        <v>96991812</v>
      </c>
      <c r="J40" s="74" t="s">
        <v>957</v>
      </c>
      <c r="K40" s="245">
        <f>VLOOKUP(C40,SOH!A:E,5,)</f>
        <v>411</v>
      </c>
    </row>
    <row r="41" spans="1:12">
      <c r="A41" s="31">
        <v>4515822900</v>
      </c>
      <c r="B41" s="31" t="s">
        <v>797</v>
      </c>
      <c r="C41" s="30" t="s">
        <v>157</v>
      </c>
      <c r="D41" s="64" t="s">
        <v>158</v>
      </c>
      <c r="E41" s="31">
        <v>1</v>
      </c>
      <c r="F41" s="280" t="s">
        <v>29</v>
      </c>
      <c r="G41" s="206" t="s">
        <v>810</v>
      </c>
      <c r="H41" s="74" t="s">
        <v>956</v>
      </c>
      <c r="I41" s="31">
        <v>96991812</v>
      </c>
      <c r="J41" s="74" t="s">
        <v>957</v>
      </c>
      <c r="K41" s="245">
        <f>VLOOKUP(C41,SOH!A:E,5,)</f>
        <v>447</v>
      </c>
    </row>
    <row r="42" spans="1:12">
      <c r="A42" s="31">
        <v>4515822900</v>
      </c>
      <c r="B42" s="31" t="s">
        <v>798</v>
      </c>
      <c r="C42" s="30" t="s">
        <v>159</v>
      </c>
      <c r="D42" s="64" t="s">
        <v>160</v>
      </c>
      <c r="E42" s="31">
        <v>1</v>
      </c>
      <c r="F42" s="280" t="s">
        <v>29</v>
      </c>
      <c r="G42" s="206" t="s">
        <v>811</v>
      </c>
      <c r="H42" s="74" t="s">
        <v>956</v>
      </c>
      <c r="I42" s="31">
        <v>96991812</v>
      </c>
      <c r="J42" s="74" t="s">
        <v>957</v>
      </c>
      <c r="K42" s="245">
        <f>VLOOKUP(C42,SOH!A:E,5,)</f>
        <v>396</v>
      </c>
    </row>
    <row r="43" spans="1:12">
      <c r="A43" s="31">
        <v>4515822900</v>
      </c>
      <c r="B43" s="31" t="s">
        <v>793</v>
      </c>
      <c r="C43" s="30" t="s">
        <v>210</v>
      </c>
      <c r="D43" s="64" t="s">
        <v>154</v>
      </c>
      <c r="E43" s="31">
        <v>1</v>
      </c>
      <c r="F43" s="280" t="s">
        <v>29</v>
      </c>
      <c r="G43" s="206" t="s">
        <v>806</v>
      </c>
      <c r="H43" s="74" t="s">
        <v>956</v>
      </c>
      <c r="I43" s="31">
        <v>96991812</v>
      </c>
      <c r="J43" s="74" t="s">
        <v>957</v>
      </c>
      <c r="K43" s="245">
        <f>VLOOKUP(C43,SOH!A:E,5,)</f>
        <v>310</v>
      </c>
    </row>
    <row r="44" spans="1:12">
      <c r="A44" s="31">
        <v>4515822900</v>
      </c>
      <c r="B44" s="31" t="s">
        <v>793</v>
      </c>
      <c r="C44" s="30" t="s">
        <v>267</v>
      </c>
      <c r="D44" s="64" t="s">
        <v>268</v>
      </c>
      <c r="E44" s="31">
        <v>1</v>
      </c>
      <c r="F44" s="280" t="s">
        <v>29</v>
      </c>
      <c r="G44" s="206" t="s">
        <v>806</v>
      </c>
      <c r="H44" s="74" t="s">
        <v>956</v>
      </c>
      <c r="I44" s="31">
        <v>96991812</v>
      </c>
      <c r="J44" s="74" t="s">
        <v>957</v>
      </c>
      <c r="K44" s="245">
        <f>VLOOKUP(C44,SOH!A:E,5,)</f>
        <v>37</v>
      </c>
    </row>
    <row r="45" spans="1:12">
      <c r="A45" s="31">
        <v>4515822900</v>
      </c>
      <c r="B45" s="31" t="s">
        <v>796</v>
      </c>
      <c r="C45" s="30" t="s">
        <v>155</v>
      </c>
      <c r="D45" s="64" t="s">
        <v>156</v>
      </c>
      <c r="E45" s="31">
        <v>4</v>
      </c>
      <c r="F45" s="280" t="s">
        <v>29</v>
      </c>
      <c r="G45" s="206" t="s">
        <v>812</v>
      </c>
      <c r="H45" s="74" t="s">
        <v>956</v>
      </c>
      <c r="I45" s="31">
        <v>96991812</v>
      </c>
      <c r="J45" s="74" t="s">
        <v>957</v>
      </c>
      <c r="K45" s="245">
        <f>VLOOKUP(C45,SOH!A:E,5,)</f>
        <v>314</v>
      </c>
    </row>
    <row r="46" spans="1:12" s="372" customFormat="1">
      <c r="A46" s="208"/>
      <c r="B46" s="208" t="s">
        <v>668</v>
      </c>
      <c r="C46" s="368" t="s">
        <v>505</v>
      </c>
      <c r="D46" s="210" t="s">
        <v>296</v>
      </c>
      <c r="E46" s="208">
        <v>1</v>
      </c>
      <c r="F46" s="369" t="s">
        <v>29</v>
      </c>
      <c r="G46" s="222"/>
      <c r="H46" s="212" t="s">
        <v>956</v>
      </c>
      <c r="I46" s="208">
        <v>96991812</v>
      </c>
      <c r="J46" s="212" t="s">
        <v>960</v>
      </c>
      <c r="K46" s="370"/>
      <c r="L46" s="371"/>
    </row>
    <row r="47" spans="1:12" s="372" customFormat="1">
      <c r="A47" s="208">
        <v>4515822900</v>
      </c>
      <c r="B47" s="208" t="s">
        <v>796</v>
      </c>
      <c r="C47" s="368" t="s">
        <v>155</v>
      </c>
      <c r="D47" s="210" t="s">
        <v>156</v>
      </c>
      <c r="E47" s="208">
        <v>2</v>
      </c>
      <c r="F47" s="369" t="s">
        <v>29</v>
      </c>
      <c r="G47" s="222" t="s">
        <v>812</v>
      </c>
      <c r="H47" s="212" t="s">
        <v>956</v>
      </c>
      <c r="I47" s="208">
        <v>96991812</v>
      </c>
      <c r="J47" s="212" t="s">
        <v>960</v>
      </c>
      <c r="K47" s="370">
        <f>VLOOKUP(C47,SOH!A:E,5,)</f>
        <v>314</v>
      </c>
      <c r="L47" s="371"/>
    </row>
    <row r="48" spans="1:12">
      <c r="A48" s="31"/>
      <c r="B48" s="31"/>
      <c r="C48" s="30"/>
      <c r="D48" s="64"/>
      <c r="E48" s="31"/>
      <c r="F48" s="280"/>
      <c r="G48" s="206"/>
      <c r="H48" s="74"/>
      <c r="I48" s="31"/>
      <c r="J48" s="74"/>
    </row>
    <row r="49" spans="1:11">
      <c r="A49" s="31"/>
      <c r="B49" s="31"/>
      <c r="C49" s="30">
        <v>85005597</v>
      </c>
      <c r="D49" s="64" t="s">
        <v>577</v>
      </c>
      <c r="E49" s="31">
        <v>2</v>
      </c>
      <c r="F49" s="280" t="s">
        <v>29</v>
      </c>
      <c r="G49" s="206"/>
      <c r="H49" s="74" t="s">
        <v>888</v>
      </c>
      <c r="I49" s="31">
        <v>96980587</v>
      </c>
      <c r="J49" s="74"/>
      <c r="K49" s="245">
        <f>VLOOKUP(C49,SOH!A:E,5,)</f>
        <v>314</v>
      </c>
    </row>
    <row r="50" spans="1:11">
      <c r="A50" s="31"/>
      <c r="B50" s="31"/>
      <c r="C50" s="30"/>
      <c r="D50" s="64"/>
      <c r="E50" s="31"/>
      <c r="F50" s="280"/>
      <c r="G50" s="206"/>
      <c r="H50" s="74"/>
      <c r="I50" s="31"/>
      <c r="J50" s="74"/>
    </row>
    <row r="51" spans="1:11">
      <c r="A51" s="31"/>
      <c r="B51" s="31"/>
      <c r="C51" s="30" t="s">
        <v>112</v>
      </c>
      <c r="D51" s="64" t="s">
        <v>751</v>
      </c>
      <c r="E51" s="31">
        <v>1</v>
      </c>
      <c r="F51" s="280" t="s">
        <v>29</v>
      </c>
      <c r="G51" s="206"/>
      <c r="H51" s="74" t="s">
        <v>888</v>
      </c>
      <c r="I51" s="31">
        <v>96980587</v>
      </c>
      <c r="J51" s="74"/>
      <c r="K51" s="245">
        <f>VLOOKUP(C51,SOH!A:E,5,)</f>
        <v>22</v>
      </c>
    </row>
    <row r="52" spans="1:11">
      <c r="A52" s="31"/>
      <c r="B52" s="31"/>
      <c r="C52" s="30"/>
      <c r="D52" s="64"/>
      <c r="E52" s="31"/>
      <c r="F52" s="280"/>
      <c r="G52" s="206"/>
      <c r="H52" s="74"/>
      <c r="I52" s="31"/>
      <c r="J52" s="74"/>
    </row>
    <row r="53" spans="1:11">
      <c r="A53" s="31"/>
      <c r="B53" s="31"/>
      <c r="C53" s="30" t="s">
        <v>37</v>
      </c>
      <c r="D53" s="64" t="s">
        <v>38</v>
      </c>
      <c r="E53" s="31">
        <v>2</v>
      </c>
      <c r="F53" s="280" t="s">
        <v>29</v>
      </c>
      <c r="G53" s="206"/>
      <c r="H53" s="74" t="s">
        <v>888</v>
      </c>
      <c r="I53" s="31">
        <v>96980587</v>
      </c>
      <c r="J53" s="74"/>
      <c r="K53" s="245">
        <f>VLOOKUP(C53,SOH!A:E,5,)</f>
        <v>488</v>
      </c>
    </row>
    <row r="54" spans="1:11">
      <c r="A54" s="31"/>
      <c r="B54" s="31"/>
      <c r="C54" s="30"/>
      <c r="D54" s="64"/>
      <c r="E54" s="31"/>
      <c r="F54" s="280"/>
      <c r="G54" s="206"/>
      <c r="H54" s="74"/>
      <c r="I54" s="31"/>
      <c r="J54" s="74"/>
    </row>
    <row r="55" spans="1:11">
      <c r="A55" s="31"/>
      <c r="B55" s="31"/>
      <c r="C55" s="30" t="s">
        <v>44</v>
      </c>
      <c r="D55" s="64" t="s">
        <v>45</v>
      </c>
      <c r="E55" s="31">
        <f>30*1</f>
        <v>30</v>
      </c>
      <c r="F55" s="280" t="s">
        <v>51</v>
      </c>
      <c r="G55" s="206"/>
      <c r="H55" s="74" t="str">
        <f>H33</f>
        <v>ECM11.100223.34281</v>
      </c>
      <c r="I55" s="31">
        <f>I33</f>
        <v>96991812</v>
      </c>
      <c r="J55" s="74" t="s">
        <v>958</v>
      </c>
      <c r="K55" s="245">
        <f>VLOOKUP(C55,SOH!A:E,5,)</f>
        <v>28907</v>
      </c>
    </row>
    <row r="56" spans="1:11">
      <c r="A56" s="31"/>
      <c r="B56" s="31"/>
      <c r="C56" s="30" t="s">
        <v>47</v>
      </c>
      <c r="D56" s="64" t="s">
        <v>48</v>
      </c>
      <c r="E56" s="31">
        <f>E49</f>
        <v>2</v>
      </c>
      <c r="F56" s="280" t="s">
        <v>43</v>
      </c>
      <c r="G56" s="206"/>
      <c r="H56" s="74" t="s">
        <v>888</v>
      </c>
      <c r="I56" s="31">
        <v>96980587</v>
      </c>
      <c r="J56" s="74"/>
      <c r="K56" s="245">
        <f>VLOOKUP(C56,SOH!A:E,5,)</f>
        <v>391</v>
      </c>
    </row>
    <row r="57" spans="1:11">
      <c r="A57" s="9"/>
      <c r="B57" s="11"/>
      <c r="C57" s="10"/>
      <c r="D57" s="10"/>
      <c r="E57" s="11"/>
      <c r="F57" s="10"/>
      <c r="G57" s="11"/>
      <c r="H57" s="11"/>
      <c r="I57" s="11"/>
      <c r="J57" s="11"/>
    </row>
    <row r="59" spans="1:11">
      <c r="A59" s="3" t="s">
        <v>4</v>
      </c>
      <c r="B59" s="386" t="str">
        <f>J33</f>
        <v>Q00480TMNAPOLLO</v>
      </c>
      <c r="C59" s="386"/>
      <c r="D59" s="386"/>
      <c r="E59" s="386"/>
      <c r="F59" s="386"/>
      <c r="G59" s="386"/>
      <c r="H59" s="386"/>
      <c r="I59" s="386"/>
      <c r="J59" s="21"/>
    </row>
    <row r="60" spans="1:11">
      <c r="B60" s="386"/>
      <c r="C60" s="386"/>
      <c r="D60" s="386"/>
      <c r="E60" s="386"/>
      <c r="F60" s="386"/>
      <c r="G60" s="386"/>
      <c r="H60" s="386"/>
      <c r="I60" s="386"/>
      <c r="J60" s="21"/>
    </row>
    <row r="61" spans="1:11">
      <c r="B61" s="386"/>
      <c r="C61" s="386"/>
      <c r="D61" s="386"/>
      <c r="E61" s="386"/>
      <c r="F61" s="386"/>
      <c r="G61" s="386"/>
      <c r="H61" s="386"/>
      <c r="I61" s="386"/>
      <c r="J61" s="21"/>
    </row>
    <row r="62" spans="1:11">
      <c r="B62" s="12"/>
      <c r="C62" s="12"/>
      <c r="D62" s="12"/>
      <c r="E62" s="283"/>
      <c r="F62" s="12"/>
      <c r="G62" s="12"/>
      <c r="H62" s="12"/>
      <c r="I62" s="12"/>
      <c r="J62" s="12"/>
    </row>
    <row r="63" spans="1:11">
      <c r="A63" s="26"/>
      <c r="B63" s="17"/>
      <c r="C63" s="17"/>
      <c r="D63" s="17"/>
      <c r="E63" s="1"/>
      <c r="F63" s="12"/>
      <c r="G63" s="12"/>
      <c r="H63" s="12"/>
      <c r="I63" s="12"/>
      <c r="J63" s="12"/>
    </row>
    <row r="64" spans="1:11" ht="11.1" customHeight="1">
      <c r="A64" s="27"/>
      <c r="B64" s="18"/>
      <c r="C64" s="19"/>
      <c r="D64" s="293"/>
      <c r="G64" s="2"/>
      <c r="H64" s="2"/>
      <c r="I64" s="2"/>
    </row>
    <row r="65" spans="1:10" ht="11.1" customHeight="1">
      <c r="A65" s="27"/>
      <c r="B65" s="18"/>
      <c r="C65" s="19"/>
      <c r="D65" s="293"/>
    </row>
    <row r="66" spans="1:10" ht="11.1" customHeight="1">
      <c r="A66" s="27"/>
      <c r="B66" s="18"/>
      <c r="C66" s="19"/>
      <c r="D66" s="293"/>
      <c r="E66" s="39" t="s">
        <v>49</v>
      </c>
      <c r="G66" s="373" t="s">
        <v>749</v>
      </c>
      <c r="H66" s="373"/>
      <c r="I66" s="373"/>
      <c r="J66" s="21"/>
    </row>
    <row r="67" spans="1:10" ht="11.1" customHeight="1">
      <c r="A67" s="27"/>
      <c r="B67" s="18"/>
      <c r="C67" s="19"/>
      <c r="D67" s="293"/>
      <c r="E67" s="39"/>
      <c r="G67" s="283"/>
      <c r="H67" s="283"/>
      <c r="I67" s="283"/>
      <c r="J67" s="283"/>
    </row>
    <row r="68" spans="1:10" ht="11.1" customHeight="1">
      <c r="A68" s="27"/>
      <c r="B68" s="18"/>
      <c r="C68" s="19"/>
      <c r="D68" s="293"/>
      <c r="E68" s="29" t="s">
        <v>50</v>
      </c>
      <c r="G68" s="374">
        <f ca="1">TODAY()</f>
        <v>43676</v>
      </c>
      <c r="H68" s="374"/>
      <c r="I68" s="374"/>
      <c r="J68" s="28"/>
    </row>
    <row r="69" spans="1:10" ht="11.1" customHeight="1">
      <c r="A69" s="27"/>
      <c r="B69" s="18"/>
      <c r="C69" s="19"/>
      <c r="D69" s="293"/>
      <c r="J69" s="3"/>
    </row>
    <row r="70" spans="1:10" ht="11.1" customHeight="1">
      <c r="A70" s="27"/>
      <c r="B70" s="294"/>
      <c r="C70" s="19"/>
      <c r="D70" s="293"/>
      <c r="J70" s="3"/>
    </row>
    <row r="71" spans="1:10" ht="11.1" customHeight="1">
      <c r="A71" s="27"/>
      <c r="B71" s="294"/>
      <c r="C71" s="19"/>
      <c r="D71" s="293"/>
      <c r="J71" s="3"/>
    </row>
    <row r="72" spans="1:10" ht="11.1" customHeight="1"/>
    <row r="73" spans="1:10" ht="11.1" customHeight="1"/>
    <row r="74" spans="1:10" ht="11.1" customHeight="1"/>
    <row r="75" spans="1:10" ht="11.1" customHeight="1"/>
    <row r="76" spans="1:10" ht="11.1" customHeight="1"/>
    <row r="77" spans="1:10" ht="11.1" customHeight="1"/>
    <row r="78" spans="1:10" ht="11.1" customHeight="1"/>
    <row r="79" spans="1:10" ht="11.1" customHeight="1"/>
    <row r="80" spans="1:10" ht="11.1" customHeight="1"/>
    <row r="81" ht="11.1" customHeight="1"/>
    <row r="82" ht="11.1" customHeight="1"/>
    <row r="83" ht="11.1" customHeight="1"/>
    <row r="84" ht="11.1" customHeight="1"/>
    <row r="85" ht="11.1" customHeight="1"/>
    <row r="86" ht="11.1" customHeight="1"/>
    <row r="87" ht="11.1" customHeight="1"/>
    <row r="88" ht="11.1" customHeight="1"/>
    <row r="89" ht="11.1" customHeight="1"/>
    <row r="90" ht="11.1" customHeight="1"/>
    <row r="91" ht="11.1" customHeight="1"/>
    <row r="92" ht="11.1" customHeight="1"/>
    <row r="93" ht="11.1" customHeight="1"/>
    <row r="94" ht="11.1" customHeight="1"/>
    <row r="95" ht="11.1" customHeight="1"/>
    <row r="96" ht="11.1" customHeight="1"/>
    <row r="97" ht="11.1" customHeight="1"/>
    <row r="98" ht="11.1" customHeight="1"/>
    <row r="99" ht="11.1" customHeight="1"/>
    <row r="100" ht="11.1" customHeight="1"/>
    <row r="101" ht="11.1" customHeight="1"/>
    <row r="102" ht="11.1" customHeight="1"/>
    <row r="103" ht="11.1" customHeight="1"/>
    <row r="104" ht="11.1" customHeight="1"/>
    <row r="105" ht="11.1" customHeight="1"/>
    <row r="106" ht="11.1" customHeight="1"/>
    <row r="107" ht="11.1" customHeight="1"/>
    <row r="108" ht="11.1" customHeight="1"/>
    <row r="109" ht="11.1" customHeight="1"/>
    <row r="110" ht="11.1" customHeight="1"/>
    <row r="111" ht="11.1" customHeight="1"/>
    <row r="112" ht="11.1" customHeight="1"/>
    <row r="113" ht="11.1" customHeight="1"/>
    <row r="114" ht="11.1" customHeight="1"/>
    <row r="115" ht="11.1" customHeight="1"/>
    <row r="116" ht="11.1" customHeight="1"/>
    <row r="117" ht="11.1" customHeight="1"/>
    <row r="118" ht="11.1" customHeight="1"/>
    <row r="119" ht="11.1" customHeight="1"/>
    <row r="120" ht="11.1" customHeight="1"/>
    <row r="121" ht="11.1" customHeight="1"/>
    <row r="122" ht="11.1" customHeight="1"/>
    <row r="123" ht="11.1" customHeight="1"/>
    <row r="124" ht="11.1" customHeight="1"/>
    <row r="125" ht="11.1" customHeight="1"/>
    <row r="126" ht="11.1" customHeight="1"/>
    <row r="127" ht="11.1" customHeight="1"/>
    <row r="128" ht="11.1" customHeight="1"/>
    <row r="129" ht="11.1" customHeight="1"/>
    <row r="130" ht="11.1" customHeight="1"/>
    <row r="131" ht="11.1" customHeight="1"/>
    <row r="132" ht="11.1" customHeight="1"/>
    <row r="133" ht="11.1" customHeight="1"/>
    <row r="134" ht="11.1" customHeight="1"/>
    <row r="135" ht="11.1" customHeight="1"/>
    <row r="136" ht="11.1" customHeight="1"/>
    <row r="137" ht="11.1" customHeight="1"/>
    <row r="138" ht="11.1" customHeight="1"/>
    <row r="139" ht="11.1" customHeight="1"/>
    <row r="140" ht="11.1" customHeight="1"/>
    <row r="141" ht="11.1" customHeight="1"/>
    <row r="142" ht="11.1" customHeight="1"/>
    <row r="143" ht="11.1" customHeight="1"/>
    <row r="144" ht="11.1" customHeight="1"/>
    <row r="145" ht="11.1" customHeight="1"/>
    <row r="146" ht="11.1" customHeight="1"/>
    <row r="147" ht="11.1" customHeight="1"/>
    <row r="148" ht="11.1" customHeight="1"/>
    <row r="149" ht="11.1" customHeight="1"/>
    <row r="150" ht="11.1" customHeight="1"/>
    <row r="151" ht="11.1" customHeight="1"/>
    <row r="152" ht="11.1" customHeight="1"/>
    <row r="153" ht="11.1" customHeight="1"/>
    <row r="154" ht="11.1" customHeight="1"/>
    <row r="155" ht="11.1" customHeight="1"/>
    <row r="156" ht="11.1" customHeight="1"/>
    <row r="157" ht="11.1" customHeight="1"/>
    <row r="158" ht="11.1" customHeight="1"/>
    <row r="159" ht="11.1" customHeight="1"/>
    <row r="160" ht="11.1" customHeight="1"/>
    <row r="161" ht="11.1" customHeight="1"/>
    <row r="162" ht="11.1" customHeight="1"/>
    <row r="163" ht="11.1" customHeight="1"/>
    <row r="164" ht="11.1" customHeight="1"/>
    <row r="165" ht="11.1" customHeight="1"/>
    <row r="166" ht="11.1" customHeight="1"/>
    <row r="167" ht="11.1" customHeight="1"/>
    <row r="168" ht="11.1" customHeight="1"/>
    <row r="169" ht="11.1" customHeight="1"/>
    <row r="170" ht="11.1" customHeight="1"/>
    <row r="171" ht="11.1" customHeight="1"/>
    <row r="172" ht="11.1" customHeight="1"/>
    <row r="204" spans="1:3">
      <c r="A204" s="3" t="s">
        <v>59</v>
      </c>
      <c r="C204" s="2" t="s">
        <v>84</v>
      </c>
    </row>
    <row r="205" spans="1:3">
      <c r="A205" s="32" t="s">
        <v>58</v>
      </c>
      <c r="B205" s="284"/>
      <c r="C205" s="2" t="s">
        <v>141</v>
      </c>
    </row>
    <row r="206" spans="1:3" ht="12.75" customHeight="1">
      <c r="A206" s="281" t="s">
        <v>57</v>
      </c>
      <c r="B206" s="281"/>
      <c r="C206" s="2" t="s">
        <v>571</v>
      </c>
    </row>
    <row r="207" spans="1:3">
      <c r="C207" s="2" t="s">
        <v>572</v>
      </c>
    </row>
    <row r="208" spans="1:3">
      <c r="A208" s="3" t="s">
        <v>13</v>
      </c>
      <c r="C208" s="2" t="s">
        <v>142</v>
      </c>
    </row>
    <row r="209" spans="1:3">
      <c r="A209" s="3" t="s">
        <v>18</v>
      </c>
      <c r="C209" s="2" t="s">
        <v>143</v>
      </c>
    </row>
    <row r="210" spans="1:3">
      <c r="A210" s="3" t="s">
        <v>19</v>
      </c>
      <c r="C210" s="2" t="s">
        <v>144</v>
      </c>
    </row>
    <row r="211" spans="1:3">
      <c r="A211" s="3" t="s">
        <v>20</v>
      </c>
      <c r="C211" s="2" t="s">
        <v>145</v>
      </c>
    </row>
    <row r="212" spans="1:3">
      <c r="A212" s="3" t="s">
        <v>25</v>
      </c>
      <c r="C212" s="2" t="s">
        <v>193</v>
      </c>
    </row>
    <row r="213" spans="1:3">
      <c r="A213" s="3" t="s">
        <v>27</v>
      </c>
      <c r="C213" s="2" t="s">
        <v>573</v>
      </c>
    </row>
    <row r="214" spans="1:3">
      <c r="A214" s="3" t="s">
        <v>207</v>
      </c>
      <c r="C214" s="2" t="s">
        <v>194</v>
      </c>
    </row>
    <row r="215" spans="1:3">
      <c r="A215" s="3" t="s">
        <v>13</v>
      </c>
    </row>
    <row r="216" spans="1:3">
      <c r="A216" s="3" t="s">
        <v>22</v>
      </c>
    </row>
    <row r="217" spans="1:3">
      <c r="A217" s="3" t="s">
        <v>21</v>
      </c>
    </row>
    <row r="218" spans="1:3">
      <c r="A218" s="3" t="s">
        <v>23</v>
      </c>
    </row>
    <row r="219" spans="1:3">
      <c r="A219" s="3" t="s">
        <v>24</v>
      </c>
    </row>
    <row r="220" spans="1:3">
      <c r="A220" s="3" t="s">
        <v>26</v>
      </c>
    </row>
    <row r="221" spans="1:3">
      <c r="B221" s="3"/>
    </row>
    <row r="222" spans="1:3">
      <c r="A222" s="3" t="s">
        <v>54</v>
      </c>
      <c r="B222" s="3"/>
    </row>
    <row r="223" spans="1:3">
      <c r="A223" s="3" t="s">
        <v>55</v>
      </c>
      <c r="B223" s="3"/>
    </row>
    <row r="224" spans="1:3">
      <c r="A224" s="3" t="s">
        <v>224</v>
      </c>
      <c r="B224" s="3"/>
    </row>
    <row r="225" spans="1:2">
      <c r="B225" s="3"/>
    </row>
    <row r="226" spans="1:2">
      <c r="A226" s="3" t="s">
        <v>13</v>
      </c>
    </row>
    <row r="227" spans="1:2">
      <c r="A227" s="3" t="s">
        <v>14</v>
      </c>
    </row>
    <row r="228" spans="1:2">
      <c r="A228" s="3" t="s">
        <v>15</v>
      </c>
    </row>
    <row r="229" spans="1:2">
      <c r="A229" s="3" t="s">
        <v>16</v>
      </c>
    </row>
    <row r="230" spans="1:2">
      <c r="A230" s="3" t="s">
        <v>17</v>
      </c>
    </row>
    <row r="231" spans="1:2">
      <c r="A231" s="3" t="s">
        <v>844</v>
      </c>
    </row>
    <row r="232" spans="1:2">
      <c r="A232" s="2" t="s">
        <v>13</v>
      </c>
      <c r="B232" s="23" t="s">
        <v>13</v>
      </c>
    </row>
    <row r="233" spans="1:2">
      <c r="A233" s="22" t="s">
        <v>52</v>
      </c>
      <c r="B233" s="22" t="s">
        <v>167</v>
      </c>
    </row>
    <row r="234" spans="1:2">
      <c r="A234" s="23" t="s">
        <v>53</v>
      </c>
      <c r="B234" s="24" t="s">
        <v>169</v>
      </c>
    </row>
    <row r="235" spans="1:2">
      <c r="A235" s="63" t="s">
        <v>205</v>
      </c>
      <c r="B235" s="24" t="s">
        <v>170</v>
      </c>
    </row>
    <row r="236" spans="1:2">
      <c r="A236" s="22" t="s">
        <v>151</v>
      </c>
      <c r="B236" s="23" t="s">
        <v>168</v>
      </c>
    </row>
    <row r="237" spans="1:2">
      <c r="A237" s="22" t="s">
        <v>192</v>
      </c>
      <c r="B237" s="24" t="s">
        <v>171</v>
      </c>
    </row>
    <row r="238" spans="1:2">
      <c r="A238" s="63" t="s">
        <v>842</v>
      </c>
      <c r="B238" s="24" t="s">
        <v>172</v>
      </c>
    </row>
    <row r="239" spans="1:2">
      <c r="A239" s="22"/>
      <c r="B239" s="24" t="s">
        <v>173</v>
      </c>
    </row>
    <row r="240" spans="1:2">
      <c r="A240" s="22"/>
      <c r="B240" s="24" t="s">
        <v>174</v>
      </c>
    </row>
    <row r="241" spans="2:3">
      <c r="B241" s="2" t="s">
        <v>175</v>
      </c>
      <c r="C241" s="23"/>
    </row>
    <row r="242" spans="2:3">
      <c r="B242" s="2" t="s">
        <v>176</v>
      </c>
      <c r="C242" s="22"/>
    </row>
    <row r="243" spans="2:3">
      <c r="B243" s="2" t="s">
        <v>182</v>
      </c>
    </row>
    <row r="244" spans="2:3">
      <c r="B244" s="2" t="s">
        <v>177</v>
      </c>
    </row>
    <row r="245" spans="2:3">
      <c r="B245" s="2" t="s">
        <v>181</v>
      </c>
    </row>
    <row r="246" spans="2:3">
      <c r="B246" s="2" t="s">
        <v>178</v>
      </c>
    </row>
    <row r="247" spans="2:3">
      <c r="B247" s="2" t="s">
        <v>179</v>
      </c>
    </row>
    <row r="248" spans="2:3">
      <c r="B248" s="2" t="s">
        <v>180</v>
      </c>
    </row>
    <row r="249" spans="2:3">
      <c r="B249" s="2" t="s">
        <v>206</v>
      </c>
    </row>
    <row r="250" spans="2:3">
      <c r="B250" s="2" t="s">
        <v>211</v>
      </c>
    </row>
    <row r="251" spans="2:3">
      <c r="B251" s="2" t="s">
        <v>231</v>
      </c>
    </row>
    <row r="252" spans="2:3">
      <c r="B252" s="73" t="s">
        <v>229</v>
      </c>
    </row>
    <row r="253" spans="2:3">
      <c r="B253" s="73" t="s">
        <v>232</v>
      </c>
    </row>
    <row r="254" spans="2:3">
      <c r="B254" s="73" t="s">
        <v>233</v>
      </c>
    </row>
    <row r="255" spans="2:3">
      <c r="B255" s="73" t="s">
        <v>877</v>
      </c>
    </row>
    <row r="256" spans="2:3">
      <c r="B256" s="2" t="s">
        <v>56</v>
      </c>
    </row>
    <row r="257" spans="2:2">
      <c r="B257" s="2" t="s">
        <v>151</v>
      </c>
    </row>
    <row r="258" spans="2:2">
      <c r="B258" s="63" t="s">
        <v>192</v>
      </c>
    </row>
    <row r="259" spans="2:2">
      <c r="B259" s="2" t="s">
        <v>196</v>
      </c>
    </row>
    <row r="260" spans="2:2">
      <c r="B260" s="2" t="s">
        <v>234</v>
      </c>
    </row>
    <row r="261" spans="2:2">
      <c r="B261" s="2" t="s">
        <v>792</v>
      </c>
    </row>
    <row r="262" spans="2:2">
      <c r="B262" s="73" t="s">
        <v>841</v>
      </c>
    </row>
    <row r="263" spans="2:2">
      <c r="B263" s="73" t="s">
        <v>791</v>
      </c>
    </row>
    <row r="264" spans="2:2">
      <c r="B264" s="73" t="s">
        <v>869</v>
      </c>
    </row>
    <row r="265" spans="2:2">
      <c r="B265" s="73"/>
    </row>
  </sheetData>
  <autoFilter ref="A29:J53"/>
  <dataConsolidate/>
  <mergeCells count="22">
    <mergeCell ref="B59:I61"/>
    <mergeCell ref="A16:A22"/>
    <mergeCell ref="D23:F24"/>
    <mergeCell ref="D25:F25"/>
    <mergeCell ref="D26:F26"/>
    <mergeCell ref="D27:F27"/>
    <mergeCell ref="G66:I66"/>
    <mergeCell ref="G68:I68"/>
    <mergeCell ref="D1:F1"/>
    <mergeCell ref="A23:A27"/>
    <mergeCell ref="D13:F13"/>
    <mergeCell ref="D11:F11"/>
    <mergeCell ref="D12:F12"/>
    <mergeCell ref="D14:F14"/>
    <mergeCell ref="D21:F21"/>
    <mergeCell ref="D16:F20"/>
    <mergeCell ref="D6:F6"/>
    <mergeCell ref="D7:F7"/>
    <mergeCell ref="D8:F8"/>
    <mergeCell ref="D9:F9"/>
    <mergeCell ref="D10:F10"/>
    <mergeCell ref="A6:A14"/>
  </mergeCells>
  <phoneticPr fontId="15" type="noConversion"/>
  <dataValidations count="8">
    <dataValidation type="list" allowBlank="1" showInputMessage="1" showErrorMessage="1" sqref="D7">
      <formula1>$A$215:$A$220</formula1>
    </dataValidation>
    <dataValidation type="list" allowBlank="1" showInputMessage="1" showErrorMessage="1" sqref="D10">
      <formula1>$A$227:$A$231</formula1>
    </dataValidation>
    <dataValidation type="list" allowBlank="1" showInputMessage="1" showErrorMessage="1" sqref="D16">
      <formula1>$A$222:$A$224</formula1>
    </dataValidation>
    <dataValidation type="list" allowBlank="1" showInputMessage="1" showErrorMessage="1" sqref="D21:F21">
      <formula1>$A$204:$A$206</formula1>
    </dataValidation>
    <dataValidation type="list" allowBlank="1" showInputMessage="1" showErrorMessage="1" sqref="D25:F25">
      <formula1>$C$204:$C$216</formula1>
    </dataValidation>
    <dataValidation type="list" allowBlank="1" showInputMessage="1" showErrorMessage="1" sqref="D8:F8">
      <formula1>$A$233:$A$238</formula1>
    </dataValidation>
    <dataValidation type="list" allowBlank="1" showInputMessage="1" showErrorMessage="1" sqref="D9:F9">
      <formula1>$B$233:$B$282</formula1>
    </dataValidation>
    <dataValidation type="list" allowBlank="1" showInputMessage="1" showErrorMessage="1" sqref="D6:F6">
      <formula1>$A$208:$A$214</formula1>
    </dataValidation>
  </dataValidations>
  <printOptions horizontalCentered="1"/>
  <pageMargins left="0" right="0" top="1" bottom="1" header="0.5" footer="0.5"/>
  <pageSetup paperSize="9" scale="56" fitToHeight="2" orientation="portrait" r:id="rId1"/>
  <headerFooter alignWithMargins="0"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R14"/>
  <sheetViews>
    <sheetView workbookViewId="0"/>
  </sheetViews>
  <sheetFormatPr defaultRowHeight="12.75"/>
  <cols>
    <col min="1" max="1" width="11.7109375" customWidth="1"/>
    <col min="2" max="2" width="13.5703125" bestFit="1" customWidth="1"/>
    <col min="3" max="3" width="8.140625" bestFit="1" customWidth="1"/>
    <col min="4" max="4" width="20.28515625" bestFit="1" customWidth="1"/>
    <col min="5" max="5" width="21.7109375" bestFit="1" customWidth="1"/>
    <col min="6" max="6" width="17.28515625" bestFit="1" customWidth="1"/>
    <col min="7" max="7" width="23.7109375" bestFit="1" customWidth="1"/>
    <col min="8" max="8" width="21.85546875" bestFit="1" customWidth="1"/>
    <col min="9" max="9" width="27.140625" bestFit="1" customWidth="1"/>
    <col min="18" max="18" width="9.140625" style="156"/>
  </cols>
  <sheetData>
    <row r="1" spans="1:18">
      <c r="A1" t="s">
        <v>906</v>
      </c>
      <c r="B1" t="s">
        <v>907</v>
      </c>
      <c r="C1" t="s">
        <v>908</v>
      </c>
      <c r="D1" t="s">
        <v>909</v>
      </c>
      <c r="E1" t="s">
        <v>910</v>
      </c>
      <c r="F1" t="s">
        <v>911</v>
      </c>
      <c r="G1" t="s">
        <v>912</v>
      </c>
      <c r="H1" t="s">
        <v>913</v>
      </c>
    </row>
    <row r="2" spans="1:18">
      <c r="A2" t="s">
        <v>141</v>
      </c>
      <c r="B2" t="s">
        <v>919</v>
      </c>
      <c r="C2" t="s">
        <v>920</v>
      </c>
      <c r="D2" t="s">
        <v>921</v>
      </c>
      <c r="E2" t="s">
        <v>914</v>
      </c>
      <c r="F2" t="s">
        <v>915</v>
      </c>
      <c r="G2" t="s">
        <v>916</v>
      </c>
      <c r="H2" t="s">
        <v>918</v>
      </c>
      <c r="I2">
        <v>4</v>
      </c>
    </row>
    <row r="3" spans="1:18">
      <c r="A3" t="s">
        <v>141</v>
      </c>
      <c r="B3" t="s">
        <v>922</v>
      </c>
      <c r="C3" t="s">
        <v>923</v>
      </c>
      <c r="D3" t="s">
        <v>924</v>
      </c>
      <c r="E3" t="s">
        <v>914</v>
      </c>
      <c r="F3" t="s">
        <v>915</v>
      </c>
      <c r="G3" t="s">
        <v>916</v>
      </c>
      <c r="H3" t="s">
        <v>918</v>
      </c>
      <c r="I3">
        <v>4</v>
      </c>
    </row>
    <row r="4" spans="1:18">
      <c r="A4" t="s">
        <v>141</v>
      </c>
      <c r="B4" t="s">
        <v>925</v>
      </c>
      <c r="C4" t="s">
        <v>926</v>
      </c>
      <c r="D4" t="s">
        <v>927</v>
      </c>
      <c r="E4" t="s">
        <v>914</v>
      </c>
      <c r="F4" t="s">
        <v>915</v>
      </c>
      <c r="G4" t="s">
        <v>916</v>
      </c>
      <c r="H4" t="s">
        <v>918</v>
      </c>
      <c r="I4">
        <v>4</v>
      </c>
    </row>
    <row r="5" spans="1:18" hidden="1">
      <c r="A5" t="s">
        <v>141</v>
      </c>
      <c r="B5" t="s">
        <v>928</v>
      </c>
      <c r="C5" t="s">
        <v>929</v>
      </c>
      <c r="D5" t="s">
        <v>930</v>
      </c>
      <c r="E5" t="s">
        <v>914</v>
      </c>
      <c r="F5" t="s">
        <v>915</v>
      </c>
      <c r="G5" t="s">
        <v>916</v>
      </c>
      <c r="H5" t="s">
        <v>917</v>
      </c>
    </row>
    <row r="6" spans="1:18" hidden="1">
      <c r="A6" t="s">
        <v>141</v>
      </c>
      <c r="B6" t="s">
        <v>931</v>
      </c>
      <c r="C6" t="s">
        <v>932</v>
      </c>
      <c r="D6" t="s">
        <v>933</v>
      </c>
      <c r="E6" t="s">
        <v>914</v>
      </c>
      <c r="F6" t="s">
        <v>915</v>
      </c>
      <c r="G6" t="s">
        <v>916</v>
      </c>
      <c r="H6" t="s">
        <v>917</v>
      </c>
    </row>
    <row r="7" spans="1:18">
      <c r="A7" t="s">
        <v>141</v>
      </c>
      <c r="B7" t="s">
        <v>934</v>
      </c>
      <c r="C7" t="s">
        <v>935</v>
      </c>
      <c r="D7" t="s">
        <v>936</v>
      </c>
      <c r="E7" t="s">
        <v>914</v>
      </c>
      <c r="F7" t="s">
        <v>915</v>
      </c>
      <c r="G7" t="s">
        <v>916</v>
      </c>
      <c r="H7" t="s">
        <v>937</v>
      </c>
      <c r="I7">
        <v>4</v>
      </c>
    </row>
    <row r="8" spans="1:18">
      <c r="A8" t="s">
        <v>141</v>
      </c>
      <c r="B8" t="s">
        <v>938</v>
      </c>
      <c r="C8" t="s">
        <v>939</v>
      </c>
      <c r="D8" t="s">
        <v>940</v>
      </c>
      <c r="E8" t="s">
        <v>941</v>
      </c>
      <c r="F8" t="s">
        <v>942</v>
      </c>
      <c r="G8" t="s">
        <v>916</v>
      </c>
      <c r="H8" t="s">
        <v>918</v>
      </c>
      <c r="I8">
        <v>4</v>
      </c>
    </row>
    <row r="9" spans="1:18">
      <c r="A9" t="s">
        <v>141</v>
      </c>
      <c r="B9" t="s">
        <v>943</v>
      </c>
      <c r="C9" t="s">
        <v>944</v>
      </c>
      <c r="D9" t="s">
        <v>945</v>
      </c>
      <c r="E9" t="s">
        <v>914</v>
      </c>
      <c r="F9" t="s">
        <v>915</v>
      </c>
      <c r="G9" t="s">
        <v>916</v>
      </c>
      <c r="H9" t="s">
        <v>937</v>
      </c>
      <c r="I9">
        <v>4</v>
      </c>
    </row>
    <row r="10" spans="1:18">
      <c r="A10" t="s">
        <v>141</v>
      </c>
      <c r="B10" t="s">
        <v>946</v>
      </c>
      <c r="C10" t="s">
        <v>947</v>
      </c>
      <c r="D10" t="s">
        <v>948</v>
      </c>
      <c r="E10" t="s">
        <v>941</v>
      </c>
      <c r="F10" t="s">
        <v>949</v>
      </c>
      <c r="G10" t="s">
        <v>916</v>
      </c>
      <c r="H10" t="s">
        <v>918</v>
      </c>
      <c r="I10">
        <v>4</v>
      </c>
    </row>
    <row r="11" spans="1:18" s="363" customFormat="1" hidden="1">
      <c r="A11" s="363" t="s">
        <v>141</v>
      </c>
      <c r="B11" s="363" t="s">
        <v>950</v>
      </c>
      <c r="C11" s="363" t="s">
        <v>951</v>
      </c>
      <c r="D11" s="363" t="s">
        <v>952</v>
      </c>
      <c r="E11" s="363" t="s">
        <v>953</v>
      </c>
      <c r="F11" s="363" t="s">
        <v>915</v>
      </c>
      <c r="G11" s="363" t="s">
        <v>916</v>
      </c>
      <c r="H11" s="363" t="s">
        <v>918</v>
      </c>
      <c r="I11" s="363" t="s">
        <v>954</v>
      </c>
      <c r="R11" s="364"/>
    </row>
    <row r="12" spans="1:18">
      <c r="I12" s="362">
        <f>SUBTOTAL(9,I2:I10)</f>
        <v>28</v>
      </c>
    </row>
    <row r="14" spans="1:18">
      <c r="I14" s="362"/>
    </row>
  </sheetData>
  <autoFilter ref="A1:R11">
    <filterColumn colId="7">
      <filters>
        <filter val="NO"/>
      </filters>
    </filterColumn>
    <filterColumn colId="8">
      <filters blank="1"/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4"/>
  </sheetPr>
  <dimension ref="B1:U114"/>
  <sheetViews>
    <sheetView workbookViewId="0">
      <pane ySplit="2" topLeftCell="A33" activePane="bottomLeft" state="frozen"/>
      <selection pane="bottomLeft"/>
    </sheetView>
  </sheetViews>
  <sheetFormatPr defaultRowHeight="12.75"/>
  <cols>
    <col min="1" max="1" width="4.85546875" style="46" customWidth="1"/>
    <col min="2" max="2" width="25.7109375" style="79" customWidth="1"/>
    <col min="3" max="3" width="25.28515625" style="322" bestFit="1" customWidth="1"/>
    <col min="4" max="4" width="23.5703125" style="46" bestFit="1" customWidth="1"/>
    <col min="5" max="5" width="47.140625" style="46" bestFit="1" customWidth="1"/>
    <col min="6" max="6" width="8.28515625" style="96" customWidth="1"/>
    <col min="7" max="7" width="9" style="96" customWidth="1"/>
    <col min="8" max="8" width="9.140625" style="96" customWidth="1"/>
    <col min="9" max="9" width="9.5703125" style="79" customWidth="1"/>
    <col min="10" max="10" width="16.5703125" style="314" customWidth="1"/>
    <col min="11" max="11" width="11.140625" style="251" customWidth="1"/>
    <col min="12" max="12" width="8.85546875" bestFit="1" customWidth="1"/>
    <col min="13" max="15" width="9.140625" style="271"/>
    <col min="16" max="16" width="9.140625" style="262"/>
    <col min="17" max="17" width="9.140625" style="251"/>
    <col min="18" max="20" width="9.140625" style="271"/>
    <col min="21" max="21" width="9.140625" style="262"/>
    <col min="22" max="16384" width="9.140625" style="46"/>
  </cols>
  <sheetData>
    <row r="1" spans="2:21" ht="13.5" thickBot="1">
      <c r="F1" s="409"/>
      <c r="G1" s="409"/>
      <c r="H1" s="409"/>
      <c r="I1" s="409"/>
      <c r="M1" s="391">
        <v>43616</v>
      </c>
      <c r="N1" s="391"/>
      <c r="O1" s="391"/>
      <c r="P1" s="391"/>
      <c r="R1" s="391">
        <v>43612</v>
      </c>
      <c r="S1" s="391"/>
      <c r="T1" s="391"/>
      <c r="U1" s="391"/>
    </row>
    <row r="2" spans="2:21" ht="13.5" thickBot="1">
      <c r="B2" s="174" t="s">
        <v>316</v>
      </c>
      <c r="C2" s="174" t="s">
        <v>570</v>
      </c>
      <c r="D2" s="174" t="s">
        <v>602</v>
      </c>
      <c r="E2" s="175" t="s">
        <v>311</v>
      </c>
      <c r="F2" s="223" t="s">
        <v>312</v>
      </c>
      <c r="G2" s="224" t="s">
        <v>354</v>
      </c>
      <c r="H2" s="224" t="s">
        <v>313</v>
      </c>
      <c r="I2" s="225" t="s">
        <v>314</v>
      </c>
      <c r="J2" s="321" t="s">
        <v>887</v>
      </c>
      <c r="K2" s="252"/>
      <c r="M2" s="271" t="s">
        <v>312</v>
      </c>
      <c r="N2" s="271" t="s">
        <v>354</v>
      </c>
      <c r="O2" s="271" t="s">
        <v>313</v>
      </c>
      <c r="P2" s="262" t="s">
        <v>314</v>
      </c>
      <c r="R2" s="271" t="s">
        <v>312</v>
      </c>
      <c r="S2" s="271" t="s">
        <v>354</v>
      </c>
      <c r="T2" s="271" t="s">
        <v>313</v>
      </c>
      <c r="U2" s="262" t="s">
        <v>314</v>
      </c>
    </row>
    <row r="3" spans="2:21" ht="12.75" customHeight="1">
      <c r="B3" s="411" t="s">
        <v>622</v>
      </c>
      <c r="C3" s="323" t="s">
        <v>89</v>
      </c>
      <c r="D3" s="100" t="s">
        <v>87</v>
      </c>
      <c r="E3" s="144" t="s">
        <v>88</v>
      </c>
      <c r="F3" s="226">
        <f>VLOOKUP(D3,SOH!A:C,3,)</f>
        <v>0</v>
      </c>
      <c r="G3" s="81">
        <f>VLOOKUP(D3,SOH!A:D,4,)</f>
        <v>15</v>
      </c>
      <c r="H3" s="81">
        <f>VLOOKUP(D3,SOH!A:E,5,)</f>
        <v>0</v>
      </c>
      <c r="I3" s="227">
        <f t="shared" ref="I3:I71" si="0">SUM(F3:H3)</f>
        <v>15</v>
      </c>
      <c r="K3" s="252"/>
      <c r="M3" s="271">
        <v>0</v>
      </c>
      <c r="N3" s="271">
        <v>15</v>
      </c>
      <c r="O3" s="271">
        <v>0</v>
      </c>
      <c r="P3" s="262">
        <v>15</v>
      </c>
      <c r="R3" s="271">
        <v>0</v>
      </c>
      <c r="S3" s="271">
        <v>15</v>
      </c>
      <c r="T3" s="271">
        <v>0</v>
      </c>
      <c r="U3" s="262">
        <v>15</v>
      </c>
    </row>
    <row r="4" spans="2:21" ht="12.75" customHeight="1">
      <c r="B4" s="411"/>
      <c r="C4" s="323" t="s">
        <v>139</v>
      </c>
      <c r="D4" s="101" t="s">
        <v>137</v>
      </c>
      <c r="E4" s="126" t="s">
        <v>579</v>
      </c>
      <c r="F4" s="228">
        <f>VLOOKUP(D4,SOH!A:C,3,)</f>
        <v>9</v>
      </c>
      <c r="G4" s="97">
        <f>VLOOKUP(D4,SOH!A:D,4,)</f>
        <v>0</v>
      </c>
      <c r="H4" s="97">
        <f>VLOOKUP(D4,SOH!A:E,5,)</f>
        <v>0</v>
      </c>
      <c r="I4" s="229">
        <f t="shared" si="0"/>
        <v>9</v>
      </c>
      <c r="K4" s="252"/>
      <c r="M4" s="271">
        <v>9</v>
      </c>
      <c r="N4" s="271">
        <v>0</v>
      </c>
      <c r="O4" s="271">
        <v>0</v>
      </c>
      <c r="P4" s="262">
        <v>9</v>
      </c>
      <c r="R4" s="271">
        <v>9</v>
      </c>
      <c r="S4" s="271">
        <v>0</v>
      </c>
      <c r="T4" s="271">
        <v>0</v>
      </c>
      <c r="U4" s="262">
        <v>9</v>
      </c>
    </row>
    <row r="5" spans="2:21" ht="12.75" customHeight="1">
      <c r="B5" s="411"/>
      <c r="C5" s="323" t="s">
        <v>98</v>
      </c>
      <c r="D5" s="101" t="s">
        <v>96</v>
      </c>
      <c r="E5" s="126" t="s">
        <v>97</v>
      </c>
      <c r="F5" s="228">
        <f>VLOOKUP(D5,SOH!A:C,3,)</f>
        <v>0</v>
      </c>
      <c r="G5" s="97">
        <f>VLOOKUP(D5,SOH!A:D,4,)</f>
        <v>26</v>
      </c>
      <c r="H5" s="97">
        <f>VLOOKUP(D5,SOH!A:E,5,)</f>
        <v>8</v>
      </c>
      <c r="I5" s="227">
        <f t="shared" si="0"/>
        <v>34</v>
      </c>
      <c r="K5" s="252"/>
      <c r="M5" s="271">
        <v>0</v>
      </c>
      <c r="N5" s="271">
        <v>26</v>
      </c>
      <c r="O5" s="271">
        <v>8</v>
      </c>
      <c r="P5" s="262">
        <v>34</v>
      </c>
      <c r="R5" s="271">
        <v>0</v>
      </c>
      <c r="S5" s="271">
        <v>26</v>
      </c>
      <c r="T5" s="271">
        <v>8</v>
      </c>
      <c r="U5" s="262">
        <v>34</v>
      </c>
    </row>
    <row r="6" spans="2:21" ht="12.75" customHeight="1">
      <c r="B6" s="411"/>
      <c r="C6" s="324" t="s">
        <v>92</v>
      </c>
      <c r="D6" s="108" t="s">
        <v>41</v>
      </c>
      <c r="E6" s="143" t="s">
        <v>42</v>
      </c>
      <c r="F6" s="228">
        <f>VLOOKUP(D6,SOH!A:C,3,)</f>
        <v>75</v>
      </c>
      <c r="G6" s="97">
        <f>VLOOKUP(D6,SOH!A:D,4,)</f>
        <v>15</v>
      </c>
      <c r="H6" s="97">
        <f>VLOOKUP(D6,SOH!A:E,5,)</f>
        <v>30</v>
      </c>
      <c r="I6" s="229">
        <f t="shared" si="0"/>
        <v>120</v>
      </c>
      <c r="K6" s="252"/>
      <c r="M6" s="271">
        <v>77</v>
      </c>
      <c r="N6" s="271">
        <v>15</v>
      </c>
      <c r="O6" s="271">
        <v>30</v>
      </c>
      <c r="P6" s="262">
        <v>122</v>
      </c>
      <c r="R6" s="271">
        <v>77</v>
      </c>
      <c r="S6" s="271">
        <v>15</v>
      </c>
      <c r="T6" s="271">
        <v>30</v>
      </c>
      <c r="U6" s="262">
        <v>122</v>
      </c>
    </row>
    <row r="7" spans="2:21" ht="12.75" customHeight="1">
      <c r="B7" s="411"/>
      <c r="C7" s="324" t="s">
        <v>92</v>
      </c>
      <c r="D7" s="108" t="s">
        <v>846</v>
      </c>
      <c r="E7" s="143" t="s">
        <v>847</v>
      </c>
      <c r="F7" s="228">
        <f>VLOOKUP(D7,SOH!A:C,3,)</f>
        <v>0</v>
      </c>
      <c r="G7" s="97">
        <f>VLOOKUP(D7,SOH!A:D,4,)</f>
        <v>24</v>
      </c>
      <c r="H7" s="97">
        <f>VLOOKUP(D7,SOH!A:E,5,)</f>
        <v>0</v>
      </c>
      <c r="I7" s="229">
        <f t="shared" ref="I7" si="1">SUM(F7:H7)</f>
        <v>24</v>
      </c>
      <c r="K7" s="252"/>
      <c r="M7" s="271">
        <v>0</v>
      </c>
      <c r="N7" s="271">
        <v>24</v>
      </c>
      <c r="O7" s="271">
        <v>0</v>
      </c>
      <c r="P7" s="262">
        <v>24</v>
      </c>
      <c r="R7" s="271">
        <v>0</v>
      </c>
      <c r="S7" s="271">
        <v>0</v>
      </c>
      <c r="T7" s="271">
        <v>0</v>
      </c>
      <c r="U7" s="262">
        <v>0</v>
      </c>
    </row>
    <row r="8" spans="2:21" ht="12.75" customHeight="1">
      <c r="B8" s="411"/>
      <c r="C8" s="324" t="s">
        <v>90</v>
      </c>
      <c r="D8" s="121" t="s">
        <v>85</v>
      </c>
      <c r="E8" s="128" t="s">
        <v>86</v>
      </c>
      <c r="F8" s="228">
        <f>VLOOKUP(D8,SOH!A:C,3,)</f>
        <v>12</v>
      </c>
      <c r="G8" s="97">
        <f>VLOOKUP(D8,SOH!A:D,4,)</f>
        <v>0</v>
      </c>
      <c r="H8" s="97">
        <f>VLOOKUP(D8,SOH!A:E,5,)</f>
        <v>13</v>
      </c>
      <c r="I8" s="227">
        <f t="shared" si="0"/>
        <v>25</v>
      </c>
      <c r="K8" s="252"/>
      <c r="M8" s="271">
        <v>12</v>
      </c>
      <c r="N8" s="271">
        <v>0</v>
      </c>
      <c r="O8" s="271">
        <v>16</v>
      </c>
      <c r="P8" s="262">
        <v>28</v>
      </c>
      <c r="R8" s="271">
        <v>15</v>
      </c>
      <c r="S8" s="271">
        <v>0</v>
      </c>
      <c r="T8" s="271">
        <v>16</v>
      </c>
      <c r="U8" s="262">
        <v>31</v>
      </c>
    </row>
    <row r="9" spans="2:21" ht="12.75" customHeight="1">
      <c r="B9" s="411"/>
      <c r="C9" s="324" t="s">
        <v>90</v>
      </c>
      <c r="D9" s="110" t="s">
        <v>190</v>
      </c>
      <c r="E9" s="129" t="s">
        <v>191</v>
      </c>
      <c r="F9" s="228">
        <f>VLOOKUP(D9,SOH!A:C,3,)</f>
        <v>0</v>
      </c>
      <c r="G9" s="97">
        <f>VLOOKUP(D9,SOH!A:D,4,)</f>
        <v>0</v>
      </c>
      <c r="H9" s="97">
        <f>VLOOKUP(D9,SOH!A:E,5,)</f>
        <v>47</v>
      </c>
      <c r="I9" s="229">
        <f t="shared" si="0"/>
        <v>47</v>
      </c>
      <c r="K9" s="252"/>
      <c r="M9" s="271">
        <v>0</v>
      </c>
      <c r="N9" s="271">
        <v>0</v>
      </c>
      <c r="O9" s="271">
        <v>47</v>
      </c>
      <c r="P9" s="262">
        <v>47</v>
      </c>
      <c r="R9" s="271">
        <v>0</v>
      </c>
      <c r="S9" s="271">
        <v>0</v>
      </c>
      <c r="T9" s="271">
        <v>47</v>
      </c>
      <c r="U9" s="262">
        <v>47</v>
      </c>
    </row>
    <row r="10" spans="2:21" ht="12.75" customHeight="1">
      <c r="B10" s="411"/>
      <c r="C10" s="324" t="s">
        <v>864</v>
      </c>
      <c r="D10" s="110" t="s">
        <v>208</v>
      </c>
      <c r="E10" s="129" t="s">
        <v>209</v>
      </c>
      <c r="F10" s="228">
        <f>VLOOKUP(D10,SOH!A:C,3,)</f>
        <v>3</v>
      </c>
      <c r="G10" s="97">
        <f>VLOOKUP(D10,SOH!A:D,4,)</f>
        <v>0</v>
      </c>
      <c r="H10" s="97">
        <f>VLOOKUP(D10,SOH!A:E,5,)</f>
        <v>0</v>
      </c>
      <c r="I10" s="229">
        <f t="shared" si="0"/>
        <v>3</v>
      </c>
      <c r="K10" s="252"/>
      <c r="M10" s="271">
        <v>3</v>
      </c>
      <c r="N10" s="271">
        <v>0</v>
      </c>
      <c r="O10" s="271">
        <v>0</v>
      </c>
      <c r="P10" s="262">
        <v>3</v>
      </c>
      <c r="R10" s="271">
        <v>3</v>
      </c>
      <c r="S10" s="271">
        <v>0</v>
      </c>
      <c r="T10" s="271">
        <v>0</v>
      </c>
      <c r="U10" s="262">
        <v>3</v>
      </c>
    </row>
    <row r="11" spans="2:21" ht="12.75" customHeight="1">
      <c r="B11" s="411"/>
      <c r="C11" s="323" t="s">
        <v>104</v>
      </c>
      <c r="D11" s="110" t="s">
        <v>105</v>
      </c>
      <c r="E11" s="129" t="s">
        <v>165</v>
      </c>
      <c r="F11" s="228">
        <f>VLOOKUP(D11,SOH!A:C,3,)</f>
        <v>114</v>
      </c>
      <c r="G11" s="97">
        <f>VLOOKUP(D11,SOH!A:D,4,)</f>
        <v>27</v>
      </c>
      <c r="H11" s="97">
        <f>VLOOKUP(D11,SOH!A:E,5,)</f>
        <v>55</v>
      </c>
      <c r="I11" s="229">
        <f t="shared" si="0"/>
        <v>196</v>
      </c>
      <c r="K11" s="252"/>
      <c r="M11" s="271">
        <v>114</v>
      </c>
      <c r="N11" s="271">
        <v>27</v>
      </c>
      <c r="O11" s="271">
        <v>55</v>
      </c>
      <c r="P11" s="262">
        <v>196</v>
      </c>
      <c r="R11" s="271">
        <v>114</v>
      </c>
      <c r="S11" s="271">
        <v>27</v>
      </c>
      <c r="T11" s="271">
        <v>55</v>
      </c>
      <c r="U11" s="262">
        <v>196</v>
      </c>
    </row>
    <row r="12" spans="2:21" ht="12.75" customHeight="1">
      <c r="B12" s="411"/>
      <c r="C12" s="323" t="s">
        <v>109</v>
      </c>
      <c r="D12" s="122" t="s">
        <v>105</v>
      </c>
      <c r="E12" s="130" t="s">
        <v>104</v>
      </c>
      <c r="F12" s="228">
        <f>VLOOKUP(D12,SOH!A:C,3,)</f>
        <v>114</v>
      </c>
      <c r="G12" s="97">
        <f>VLOOKUP(D12,SOH!A:D,4,)</f>
        <v>27</v>
      </c>
      <c r="H12" s="97">
        <f>VLOOKUP(D12,SOH!A:E,5,)</f>
        <v>55</v>
      </c>
      <c r="I12" s="229">
        <f t="shared" si="0"/>
        <v>196</v>
      </c>
      <c r="K12" s="252"/>
      <c r="M12" s="271">
        <v>114</v>
      </c>
      <c r="N12" s="271">
        <v>27</v>
      </c>
      <c r="O12" s="271">
        <v>55</v>
      </c>
      <c r="P12" s="262">
        <v>196</v>
      </c>
      <c r="R12" s="271">
        <v>114</v>
      </c>
      <c r="S12" s="271">
        <v>27</v>
      </c>
      <c r="T12" s="271">
        <v>55</v>
      </c>
      <c r="U12" s="262">
        <v>196</v>
      </c>
    </row>
    <row r="13" spans="2:21" ht="12.75" customHeight="1">
      <c r="B13" s="411"/>
      <c r="C13" s="324" t="s">
        <v>101</v>
      </c>
      <c r="D13" s="101" t="s">
        <v>99</v>
      </c>
      <c r="E13" s="126" t="s">
        <v>100</v>
      </c>
      <c r="F13" s="228">
        <f>VLOOKUP(D13,SOH!A:C,3,)</f>
        <v>9</v>
      </c>
      <c r="G13" s="97">
        <f>VLOOKUP(D13,SOH!A:D,4,)</f>
        <v>65</v>
      </c>
      <c r="H13" s="97">
        <f>VLOOKUP(D13,SOH!A:E,5,)</f>
        <v>25</v>
      </c>
      <c r="I13" s="229">
        <f t="shared" si="0"/>
        <v>99</v>
      </c>
      <c r="K13" s="252"/>
      <c r="M13" s="271">
        <v>29</v>
      </c>
      <c r="N13" s="271">
        <v>65</v>
      </c>
      <c r="O13" s="271">
        <v>33</v>
      </c>
      <c r="P13" s="262">
        <v>127</v>
      </c>
      <c r="R13" s="271">
        <v>33</v>
      </c>
      <c r="S13" s="271">
        <v>35</v>
      </c>
      <c r="T13" s="271">
        <v>33</v>
      </c>
      <c r="U13" s="262">
        <v>101</v>
      </c>
    </row>
    <row r="14" spans="2:21" ht="13.5" thickBot="1">
      <c r="B14" s="411"/>
      <c r="C14" s="324" t="s">
        <v>91</v>
      </c>
      <c r="D14" s="101" t="s">
        <v>322</v>
      </c>
      <c r="E14" s="126" t="s">
        <v>323</v>
      </c>
      <c r="F14" s="228">
        <f>VLOOKUP(D14,SOH!A:C,3,)</f>
        <v>0</v>
      </c>
      <c r="G14" s="97">
        <f>VLOOKUP(D14,SOH!A:D,4,)</f>
        <v>1</v>
      </c>
      <c r="H14" s="97">
        <f>VLOOKUP(D14,SOH!A:E,5,)</f>
        <v>0</v>
      </c>
      <c r="I14" s="229">
        <f t="shared" si="0"/>
        <v>1</v>
      </c>
      <c r="K14" s="252"/>
      <c r="M14" s="271">
        <v>0</v>
      </c>
      <c r="N14" s="271">
        <v>3</v>
      </c>
      <c r="O14" s="271">
        <v>0</v>
      </c>
      <c r="P14" s="262">
        <v>3</v>
      </c>
      <c r="R14" s="271">
        <v>0</v>
      </c>
      <c r="S14" s="271">
        <v>3</v>
      </c>
      <c r="T14" s="271">
        <v>0</v>
      </c>
      <c r="U14" s="262">
        <v>3</v>
      </c>
    </row>
    <row r="15" spans="2:21" ht="12.75" customHeight="1">
      <c r="B15" s="411"/>
      <c r="C15" s="324" t="s">
        <v>597</v>
      </c>
      <c r="D15" s="123" t="s">
        <v>595</v>
      </c>
      <c r="E15" s="134" t="s">
        <v>596</v>
      </c>
      <c r="F15" s="228">
        <f>VLOOKUP(D15,SOH!A:C,3,)</f>
        <v>320</v>
      </c>
      <c r="G15" s="97">
        <f>VLOOKUP(D15,SOH!A:D,4,)</f>
        <v>0</v>
      </c>
      <c r="H15" s="97">
        <f>VLOOKUP(D15,SOH!A:E,5,)</f>
        <v>39</v>
      </c>
      <c r="I15" s="317">
        <f t="shared" si="0"/>
        <v>359</v>
      </c>
      <c r="K15" s="252"/>
      <c r="M15" s="272">
        <v>170</v>
      </c>
      <c r="N15" s="271">
        <v>3</v>
      </c>
      <c r="O15" s="271">
        <v>39</v>
      </c>
      <c r="P15" s="262">
        <v>212</v>
      </c>
      <c r="R15" s="272">
        <v>170</v>
      </c>
      <c r="S15" s="271">
        <v>3</v>
      </c>
      <c r="T15" s="271">
        <v>39</v>
      </c>
      <c r="U15" s="262">
        <v>212</v>
      </c>
    </row>
    <row r="16" spans="2:21" ht="12.75" customHeight="1">
      <c r="B16" s="411"/>
      <c r="C16" s="324" t="s">
        <v>626</v>
      </c>
      <c r="D16" s="123" t="s">
        <v>583</v>
      </c>
      <c r="E16" s="134" t="s">
        <v>584</v>
      </c>
      <c r="F16" s="228">
        <f>VLOOKUP(D16,SOH!A:C,3,)</f>
        <v>82</v>
      </c>
      <c r="G16" s="97">
        <f>VLOOKUP(D16,SOH!A:D,4,)</f>
        <v>13</v>
      </c>
      <c r="H16" s="97">
        <f>VLOOKUP(D16,SOH!A:E,5,)</f>
        <v>8</v>
      </c>
      <c r="I16" s="229">
        <f t="shared" si="0"/>
        <v>103</v>
      </c>
      <c r="K16" s="252"/>
      <c r="M16" s="271">
        <v>72</v>
      </c>
      <c r="N16" s="271">
        <v>13</v>
      </c>
      <c r="O16" s="271">
        <v>8</v>
      </c>
      <c r="P16" s="262">
        <v>93</v>
      </c>
      <c r="R16" s="271">
        <v>72</v>
      </c>
      <c r="S16" s="271">
        <v>13</v>
      </c>
      <c r="T16" s="271">
        <v>8</v>
      </c>
      <c r="U16" s="262">
        <v>93</v>
      </c>
    </row>
    <row r="17" spans="2:21" ht="12.75" customHeight="1">
      <c r="B17" s="411"/>
      <c r="C17" s="324" t="s">
        <v>626</v>
      </c>
      <c r="D17" s="269" t="s">
        <v>890</v>
      </c>
      <c r="E17" s="360" t="s">
        <v>891</v>
      </c>
      <c r="F17" s="228">
        <f>VLOOKUP(D17,SOH!A:C,3,)</f>
        <v>0</v>
      </c>
      <c r="G17" s="81">
        <f>VLOOKUP(D17,SOH!A:D,4,)</f>
        <v>64</v>
      </c>
      <c r="H17" s="81">
        <f>VLOOKUP(D17,SOH!A:E,5,)</f>
        <v>37</v>
      </c>
      <c r="I17" s="227">
        <f t="shared" ref="I17" si="2">SUM(F17:H17)</f>
        <v>101</v>
      </c>
      <c r="J17" s="314" t="s">
        <v>892</v>
      </c>
      <c r="K17" s="252"/>
      <c r="M17" s="272"/>
    </row>
    <row r="18" spans="2:21" ht="13.5" thickBot="1">
      <c r="B18" s="412"/>
      <c r="C18" s="325" t="s">
        <v>126</v>
      </c>
      <c r="D18" s="124" t="s">
        <v>124</v>
      </c>
      <c r="E18" s="131" t="s">
        <v>125</v>
      </c>
      <c r="F18" s="228">
        <f>VLOOKUP(D18,SOH!A:C,3,)</f>
        <v>0</v>
      </c>
      <c r="G18" s="97">
        <f>VLOOKUP(D18,SOH!A:D,4,)</f>
        <v>0</v>
      </c>
      <c r="H18" s="97">
        <f>VLOOKUP(D18,SOH!A:E,5,)</f>
        <v>3</v>
      </c>
      <c r="I18" s="229">
        <f t="shared" si="0"/>
        <v>3</v>
      </c>
      <c r="K18" s="252"/>
      <c r="M18" s="271">
        <v>0</v>
      </c>
      <c r="N18" s="271">
        <v>1</v>
      </c>
      <c r="O18" s="271">
        <v>3</v>
      </c>
      <c r="P18" s="262">
        <v>4</v>
      </c>
      <c r="R18" s="271">
        <v>0</v>
      </c>
      <c r="S18" s="271">
        <v>1</v>
      </c>
      <c r="T18" s="271">
        <v>3</v>
      </c>
      <c r="U18" s="262">
        <v>4</v>
      </c>
    </row>
    <row r="19" spans="2:21" ht="13.5" customHeight="1">
      <c r="B19" s="413" t="s">
        <v>254</v>
      </c>
      <c r="C19" s="323" t="s">
        <v>239</v>
      </c>
      <c r="D19" s="116" t="s">
        <v>69</v>
      </c>
      <c r="E19" s="132" t="s">
        <v>70</v>
      </c>
      <c r="F19" s="228">
        <f>VLOOKUP(D19,SOH!A:C,3,)</f>
        <v>401</v>
      </c>
      <c r="G19" s="97">
        <f>VLOOKUP(D19,SOH!A:D,4,)</f>
        <v>231</v>
      </c>
      <c r="H19" s="97">
        <f>VLOOKUP(D19,SOH!A:E,5,)</f>
        <v>146</v>
      </c>
      <c r="I19" s="229">
        <f t="shared" si="0"/>
        <v>778</v>
      </c>
      <c r="K19" s="252"/>
      <c r="M19" s="271">
        <v>178</v>
      </c>
      <c r="N19" s="271">
        <v>168</v>
      </c>
      <c r="O19" s="271">
        <v>161</v>
      </c>
      <c r="P19" s="262">
        <v>507</v>
      </c>
      <c r="R19" s="271">
        <v>178</v>
      </c>
      <c r="S19" s="271">
        <v>138</v>
      </c>
      <c r="T19" s="271">
        <v>161</v>
      </c>
      <c r="U19" s="262">
        <v>477</v>
      </c>
    </row>
    <row r="20" spans="2:21" ht="13.5" customHeight="1">
      <c r="B20" s="414"/>
      <c r="C20" s="323" t="s">
        <v>240</v>
      </c>
      <c r="D20" s="108" t="s">
        <v>39</v>
      </c>
      <c r="E20" s="143" t="s">
        <v>40</v>
      </c>
      <c r="F20" s="228">
        <f>VLOOKUP(D20,SOH!A:C,3,)</f>
        <v>579</v>
      </c>
      <c r="G20" s="97">
        <f>VLOOKUP(D20,SOH!A:D,4,)</f>
        <v>503</v>
      </c>
      <c r="H20" s="97">
        <f>VLOOKUP(D20,SOH!A:E,5,)</f>
        <v>339</v>
      </c>
      <c r="I20" s="229">
        <f t="shared" si="0"/>
        <v>1421</v>
      </c>
      <c r="K20" s="252"/>
      <c r="M20" s="271">
        <v>673</v>
      </c>
      <c r="N20" s="271">
        <v>510</v>
      </c>
      <c r="O20" s="271">
        <v>364</v>
      </c>
      <c r="P20" s="262">
        <v>1547</v>
      </c>
      <c r="R20" s="271">
        <v>680</v>
      </c>
      <c r="S20" s="271">
        <v>480</v>
      </c>
      <c r="T20" s="271">
        <v>364</v>
      </c>
      <c r="U20" s="262">
        <v>1524</v>
      </c>
    </row>
    <row r="21" spans="2:21" ht="13.5" customHeight="1">
      <c r="B21" s="414"/>
      <c r="C21" s="323" t="s">
        <v>240</v>
      </c>
      <c r="D21" s="101" t="s">
        <v>243</v>
      </c>
      <c r="E21" s="126" t="s">
        <v>244</v>
      </c>
      <c r="F21" s="228">
        <f>VLOOKUP(D21,SOH!A:C,3,)</f>
        <v>102</v>
      </c>
      <c r="G21" s="97">
        <f>VLOOKUP(D21,SOH!A:D,4,)</f>
        <v>12</v>
      </c>
      <c r="H21" s="97">
        <f>VLOOKUP(D21,SOH!A:E,5,)</f>
        <v>6</v>
      </c>
      <c r="I21" s="229">
        <f t="shared" si="0"/>
        <v>120</v>
      </c>
      <c r="K21" s="252"/>
      <c r="M21" s="271">
        <v>102</v>
      </c>
      <c r="N21" s="271">
        <v>12</v>
      </c>
      <c r="O21" s="271">
        <v>6</v>
      </c>
      <c r="P21" s="262">
        <v>120</v>
      </c>
      <c r="R21" s="271">
        <v>102</v>
      </c>
      <c r="S21" s="271">
        <v>12</v>
      </c>
      <c r="T21" s="271">
        <v>6</v>
      </c>
      <c r="U21" s="262">
        <v>120</v>
      </c>
    </row>
    <row r="22" spans="2:21" ht="13.5" customHeight="1">
      <c r="B22" s="414"/>
      <c r="C22" s="323" t="s">
        <v>840</v>
      </c>
      <c r="D22" s="152" t="s">
        <v>409</v>
      </c>
      <c r="E22" s="133" t="s">
        <v>410</v>
      </c>
      <c r="F22" s="228">
        <f>VLOOKUP(D22,SOH!A:C,3,)</f>
        <v>712</v>
      </c>
      <c r="G22" s="97">
        <f>VLOOKUP(D22,SOH!A:D,4,)</f>
        <v>126</v>
      </c>
      <c r="H22" s="97">
        <f>VLOOKUP(D22,SOH!A:E,5,)</f>
        <v>195</v>
      </c>
      <c r="I22" s="229">
        <f t="shared" si="0"/>
        <v>1033</v>
      </c>
      <c r="K22" s="252"/>
      <c r="M22" s="271">
        <v>531</v>
      </c>
      <c r="N22" s="271">
        <v>126</v>
      </c>
      <c r="O22" s="271">
        <v>195</v>
      </c>
      <c r="P22" s="262">
        <v>852</v>
      </c>
      <c r="R22" s="271">
        <v>531</v>
      </c>
      <c r="S22" s="271">
        <v>126</v>
      </c>
      <c r="T22" s="271">
        <v>195</v>
      </c>
      <c r="U22" s="262">
        <v>852</v>
      </c>
    </row>
    <row r="23" spans="2:21" ht="13.5" customHeight="1" thickBot="1">
      <c r="B23" s="415"/>
      <c r="C23" s="325" t="s">
        <v>110</v>
      </c>
      <c r="D23" s="124" t="s">
        <v>107</v>
      </c>
      <c r="E23" s="134" t="s">
        <v>108</v>
      </c>
      <c r="F23" s="228">
        <f>VLOOKUP(D23,SOH!A:C,3,)</f>
        <v>0</v>
      </c>
      <c r="G23" s="97">
        <f>VLOOKUP(D23,SOH!A:D,4,)</f>
        <v>7</v>
      </c>
      <c r="H23" s="97">
        <f>VLOOKUP(D23,SOH!A:E,5,)</f>
        <v>0</v>
      </c>
      <c r="I23" s="229">
        <f t="shared" si="0"/>
        <v>7</v>
      </c>
      <c r="K23" s="252"/>
      <c r="M23" s="271">
        <v>15</v>
      </c>
      <c r="N23" s="271">
        <v>41</v>
      </c>
      <c r="O23" s="271">
        <v>0</v>
      </c>
      <c r="P23" s="262">
        <v>56</v>
      </c>
      <c r="R23" s="271">
        <v>15</v>
      </c>
      <c r="S23" s="271">
        <v>41</v>
      </c>
      <c r="T23" s="271">
        <v>0</v>
      </c>
      <c r="U23" s="262">
        <v>56</v>
      </c>
    </row>
    <row r="24" spans="2:21" ht="13.5" thickBot="1">
      <c r="B24" s="394" t="s">
        <v>317</v>
      </c>
      <c r="C24" s="326" t="s">
        <v>374</v>
      </c>
      <c r="D24" s="176" t="s">
        <v>37</v>
      </c>
      <c r="E24" s="177" t="s">
        <v>38</v>
      </c>
      <c r="F24" s="228">
        <f>VLOOKUP(D24,SOH!A:C,3,)</f>
        <v>608</v>
      </c>
      <c r="G24" s="97">
        <f>VLOOKUP(D24,SOH!A:D,4,)</f>
        <v>353</v>
      </c>
      <c r="H24" s="97">
        <f>VLOOKUP(D24,SOH!A:E,5,)</f>
        <v>488</v>
      </c>
      <c r="I24" s="229">
        <f t="shared" si="0"/>
        <v>1449</v>
      </c>
      <c r="K24" s="252"/>
      <c r="M24" s="271">
        <v>1328</v>
      </c>
      <c r="N24" s="271">
        <v>399</v>
      </c>
      <c r="O24" s="271">
        <v>542</v>
      </c>
      <c r="P24" s="262">
        <v>2269</v>
      </c>
      <c r="R24" s="271">
        <v>1364</v>
      </c>
      <c r="S24" s="271">
        <v>419</v>
      </c>
      <c r="T24" s="271">
        <v>542</v>
      </c>
      <c r="U24" s="262">
        <v>2325</v>
      </c>
    </row>
    <row r="25" spans="2:21" ht="13.5" thickBot="1">
      <c r="B25" s="395"/>
      <c r="C25" s="323" t="s">
        <v>599</v>
      </c>
      <c r="D25" s="178" t="s">
        <v>600</v>
      </c>
      <c r="E25" s="179" t="s">
        <v>598</v>
      </c>
      <c r="F25" s="228">
        <f>VLOOKUP(D25,SOH!A:C,3,)</f>
        <v>1444</v>
      </c>
      <c r="G25" s="97">
        <f>VLOOKUP(D25,SOH!A:D,4,)</f>
        <v>284</v>
      </c>
      <c r="H25" s="97">
        <f>VLOOKUP(D25,SOH!A:E,5,)</f>
        <v>426</v>
      </c>
      <c r="I25" s="229">
        <f t="shared" si="0"/>
        <v>2154</v>
      </c>
      <c r="K25" s="252"/>
      <c r="M25" s="271">
        <v>1560</v>
      </c>
      <c r="N25" s="271">
        <v>284</v>
      </c>
      <c r="O25" s="271">
        <v>440</v>
      </c>
      <c r="P25" s="262">
        <v>2284</v>
      </c>
      <c r="R25" s="271">
        <v>1574</v>
      </c>
      <c r="S25" s="271">
        <v>284</v>
      </c>
      <c r="T25" s="271">
        <v>440</v>
      </c>
      <c r="U25" s="262">
        <v>2298</v>
      </c>
    </row>
    <row r="26" spans="2:21" ht="12.75" customHeight="1">
      <c r="B26" s="395"/>
      <c r="C26" s="323" t="s">
        <v>135</v>
      </c>
      <c r="D26" s="102" t="s">
        <v>71</v>
      </c>
      <c r="E26" s="135" t="s">
        <v>72</v>
      </c>
      <c r="F26" s="228">
        <f>VLOOKUP(D26,SOH!A:C,3,)</f>
        <v>3763</v>
      </c>
      <c r="G26" s="97">
        <f>VLOOKUP(D26,SOH!A:D,4,)</f>
        <v>1781</v>
      </c>
      <c r="H26" s="97">
        <f>VLOOKUP(D26,SOH!A:E,5,)</f>
        <v>1570</v>
      </c>
      <c r="I26" s="229">
        <f t="shared" si="0"/>
        <v>7114</v>
      </c>
      <c r="K26" s="252"/>
      <c r="M26" s="271">
        <v>4288</v>
      </c>
      <c r="N26" s="271">
        <v>1811</v>
      </c>
      <c r="O26" s="271">
        <v>1582</v>
      </c>
      <c r="P26" s="262">
        <v>7681</v>
      </c>
      <c r="R26" s="271">
        <v>4364</v>
      </c>
      <c r="S26" s="271">
        <v>1811</v>
      </c>
      <c r="T26" s="271">
        <v>1582</v>
      </c>
      <c r="U26" s="262">
        <v>7757</v>
      </c>
    </row>
    <row r="27" spans="2:21" ht="13.5" customHeight="1" thickBot="1">
      <c r="B27" s="396"/>
      <c r="C27" s="325" t="s">
        <v>374</v>
      </c>
      <c r="D27" s="111" t="s">
        <v>372</v>
      </c>
      <c r="E27" s="136" t="s">
        <v>373</v>
      </c>
      <c r="F27" s="228">
        <f>VLOOKUP(D27,SOH!A:C,3,)</f>
        <v>438</v>
      </c>
      <c r="G27" s="97">
        <f>VLOOKUP(D27,SOH!A:D,4,)</f>
        <v>0</v>
      </c>
      <c r="H27" s="97">
        <f>VLOOKUP(D27,SOH!A:E,5,)</f>
        <v>6</v>
      </c>
      <c r="I27" s="229">
        <f t="shared" si="0"/>
        <v>444</v>
      </c>
      <c r="K27" s="252"/>
      <c r="M27" s="271">
        <v>450</v>
      </c>
      <c r="N27" s="271">
        <v>0</v>
      </c>
      <c r="O27" s="271">
        <v>6</v>
      </c>
      <c r="P27" s="262">
        <v>456</v>
      </c>
      <c r="R27" s="271">
        <v>450</v>
      </c>
      <c r="S27" s="271">
        <v>0</v>
      </c>
      <c r="T27" s="271">
        <v>6</v>
      </c>
      <c r="U27" s="262">
        <v>456</v>
      </c>
    </row>
    <row r="28" spans="2:21" ht="12.75" customHeight="1">
      <c r="B28" s="416" t="s">
        <v>246</v>
      </c>
      <c r="C28" s="323" t="s">
        <v>246</v>
      </c>
      <c r="D28" s="116" t="s">
        <v>73</v>
      </c>
      <c r="E28" s="132" t="s">
        <v>74</v>
      </c>
      <c r="F28" s="228">
        <f>VLOOKUP(D28,SOH!A:C,3,)</f>
        <v>22410</v>
      </c>
      <c r="G28" s="97">
        <f>VLOOKUP(D28,SOH!A:D,4,)</f>
        <v>7206</v>
      </c>
      <c r="H28" s="97">
        <f>VLOOKUP(D28,SOH!A:E,5,)</f>
        <v>2264</v>
      </c>
      <c r="I28" s="229">
        <f t="shared" si="0"/>
        <v>31880</v>
      </c>
      <c r="K28" s="252"/>
      <c r="M28" s="271">
        <v>28770</v>
      </c>
      <c r="N28" s="271">
        <v>8826</v>
      </c>
      <c r="O28" s="271">
        <v>2474</v>
      </c>
      <c r="P28" s="262">
        <v>40070</v>
      </c>
      <c r="R28" s="271">
        <v>30660</v>
      </c>
      <c r="S28" s="271">
        <v>8826</v>
      </c>
      <c r="T28" s="271">
        <v>2474</v>
      </c>
      <c r="U28" s="262">
        <v>41960</v>
      </c>
    </row>
    <row r="29" spans="2:21" ht="13.5" thickBot="1">
      <c r="B29" s="417"/>
      <c r="C29" s="323" t="s">
        <v>248</v>
      </c>
      <c r="D29" s="110" t="s">
        <v>225</v>
      </c>
      <c r="E29" s="129" t="s">
        <v>226</v>
      </c>
      <c r="F29" s="228">
        <f>VLOOKUP(D29,SOH!A:C,3,)</f>
        <v>1682</v>
      </c>
      <c r="G29" s="97">
        <f>VLOOKUP(D29,SOH!A:D,4,)</f>
        <v>279</v>
      </c>
      <c r="H29" s="97">
        <f>VLOOKUP(D29,SOH!A:E,5,)</f>
        <v>262</v>
      </c>
      <c r="I29" s="229">
        <f t="shared" si="0"/>
        <v>2223</v>
      </c>
      <c r="K29" s="252"/>
      <c r="M29" s="271">
        <v>1952</v>
      </c>
      <c r="N29" s="271">
        <v>359</v>
      </c>
      <c r="O29" s="271">
        <v>298</v>
      </c>
      <c r="P29" s="262">
        <v>2609</v>
      </c>
      <c r="R29" s="271">
        <v>2048</v>
      </c>
      <c r="S29" s="271">
        <v>359</v>
      </c>
      <c r="T29" s="271">
        <v>298</v>
      </c>
      <c r="U29" s="262">
        <v>2705</v>
      </c>
    </row>
    <row r="30" spans="2:21" ht="13.5" thickBot="1">
      <c r="B30" s="418"/>
      <c r="C30" s="323" t="s">
        <v>249</v>
      </c>
      <c r="D30" s="102" t="s">
        <v>75</v>
      </c>
      <c r="E30" s="135" t="s">
        <v>76</v>
      </c>
      <c r="F30" s="228">
        <f>VLOOKUP(D30,SOH!A:C,3,)</f>
        <v>3085</v>
      </c>
      <c r="G30" s="97">
        <f>VLOOKUP(D30,SOH!A:D,4,)</f>
        <v>1095</v>
      </c>
      <c r="H30" s="97">
        <f>VLOOKUP(D30,SOH!A:E,5,)</f>
        <v>320</v>
      </c>
      <c r="I30" s="229">
        <f t="shared" si="0"/>
        <v>4500</v>
      </c>
      <c r="K30" s="252"/>
      <c r="M30" s="271">
        <v>3282</v>
      </c>
      <c r="N30" s="271">
        <v>1175</v>
      </c>
      <c r="O30" s="271">
        <v>332</v>
      </c>
      <c r="P30" s="262">
        <v>4789</v>
      </c>
      <c r="R30" s="271">
        <v>3390</v>
      </c>
      <c r="S30" s="271">
        <v>1175</v>
      </c>
      <c r="T30" s="271">
        <v>332</v>
      </c>
      <c r="U30" s="262">
        <v>4897</v>
      </c>
    </row>
    <row r="31" spans="2:21" ht="12.75" customHeight="1" thickBot="1">
      <c r="B31" s="413" t="s">
        <v>247</v>
      </c>
      <c r="C31" s="326" t="s">
        <v>247</v>
      </c>
      <c r="D31" s="153" t="s">
        <v>77</v>
      </c>
      <c r="E31" s="137" t="s">
        <v>78</v>
      </c>
      <c r="F31" s="228">
        <f>VLOOKUP(D31,SOH!A:C,3,)</f>
        <v>846</v>
      </c>
      <c r="G31" s="97">
        <f>VLOOKUP(D31,SOH!A:D,4,)</f>
        <v>4860</v>
      </c>
      <c r="H31" s="97">
        <f>VLOOKUP(D31,SOH!A:E,5,)</f>
        <v>2824</v>
      </c>
      <c r="I31" s="229">
        <f t="shared" si="0"/>
        <v>8530</v>
      </c>
      <c r="K31" s="252"/>
      <c r="M31" s="271">
        <v>1646</v>
      </c>
      <c r="N31" s="271">
        <v>4860</v>
      </c>
      <c r="O31" s="271">
        <v>2824</v>
      </c>
      <c r="P31" s="262">
        <v>9330</v>
      </c>
      <c r="R31" s="271">
        <v>1646</v>
      </c>
      <c r="S31" s="271">
        <v>4860</v>
      </c>
      <c r="T31" s="271">
        <v>2824</v>
      </c>
      <c r="U31" s="262">
        <v>9330</v>
      </c>
    </row>
    <row r="32" spans="2:21" ht="12.75" customHeight="1">
      <c r="B32" s="414"/>
      <c r="C32" s="323" t="s">
        <v>250</v>
      </c>
      <c r="D32" s="101" t="s">
        <v>227</v>
      </c>
      <c r="E32" s="138" t="s">
        <v>228</v>
      </c>
      <c r="F32" s="228">
        <f>VLOOKUP(D32,SOH!A:C,3,)</f>
        <v>126</v>
      </c>
      <c r="G32" s="81">
        <f>VLOOKUP(D32,SOH!A:D,4,)</f>
        <v>132</v>
      </c>
      <c r="H32" s="81">
        <f>VLOOKUP(D32,SOH!A:E,5,)</f>
        <v>161</v>
      </c>
      <c r="I32" s="229">
        <f t="shared" si="0"/>
        <v>419</v>
      </c>
      <c r="K32" s="252"/>
      <c r="M32" s="271">
        <v>150</v>
      </c>
      <c r="N32" s="271">
        <v>132</v>
      </c>
      <c r="O32" s="271">
        <v>161</v>
      </c>
      <c r="P32" s="262">
        <v>443</v>
      </c>
      <c r="R32" s="271">
        <v>150</v>
      </c>
      <c r="S32" s="271">
        <v>32</v>
      </c>
      <c r="T32" s="271">
        <v>161</v>
      </c>
      <c r="U32" s="262">
        <v>343</v>
      </c>
    </row>
    <row r="33" spans="2:21" ht="12.75" customHeight="1">
      <c r="B33" s="414"/>
      <c r="C33" s="323" t="s">
        <v>250</v>
      </c>
      <c r="D33" s="101" t="s">
        <v>336</v>
      </c>
      <c r="E33" s="126" t="s">
        <v>337</v>
      </c>
      <c r="F33" s="228">
        <f>VLOOKUP(D33,SOH!A:C,3,)</f>
        <v>391</v>
      </c>
      <c r="G33" s="81">
        <f>VLOOKUP(D33,SOH!A:D,4,)</f>
        <v>100</v>
      </c>
      <c r="H33" s="81">
        <f>VLOOKUP(D33,SOH!A:E,5,)</f>
        <v>100</v>
      </c>
      <c r="I33" s="227">
        <f t="shared" si="0"/>
        <v>591</v>
      </c>
      <c r="K33" s="252"/>
      <c r="M33" s="271">
        <v>391</v>
      </c>
      <c r="N33" s="271">
        <v>100</v>
      </c>
      <c r="O33" s="271">
        <v>100</v>
      </c>
      <c r="P33" s="262">
        <v>591</v>
      </c>
      <c r="R33" s="271">
        <v>391</v>
      </c>
      <c r="S33" s="271">
        <v>100</v>
      </c>
      <c r="T33" s="271">
        <v>100</v>
      </c>
      <c r="U33" s="262">
        <v>591</v>
      </c>
    </row>
    <row r="34" spans="2:21" ht="13.5" customHeight="1" thickBot="1">
      <c r="B34" s="415"/>
      <c r="C34" s="325" t="s">
        <v>318</v>
      </c>
      <c r="D34" s="154" t="s">
        <v>79</v>
      </c>
      <c r="E34" s="139" t="s">
        <v>80</v>
      </c>
      <c r="F34" s="228">
        <f>VLOOKUP(D34,SOH!A:C,3,)</f>
        <v>708</v>
      </c>
      <c r="G34" s="97">
        <f>VLOOKUP(D34,SOH!A:D,4,)</f>
        <v>142</v>
      </c>
      <c r="H34" s="97">
        <f>VLOOKUP(D34,SOH!A:E,5,)</f>
        <v>286</v>
      </c>
      <c r="I34" s="229">
        <f t="shared" si="0"/>
        <v>1136</v>
      </c>
      <c r="K34" s="252"/>
      <c r="M34" s="271">
        <v>730</v>
      </c>
      <c r="N34" s="271">
        <v>142</v>
      </c>
      <c r="O34" s="271">
        <v>286</v>
      </c>
      <c r="P34" s="262">
        <v>1158</v>
      </c>
      <c r="R34" s="271">
        <v>730</v>
      </c>
      <c r="S34" s="271">
        <v>142</v>
      </c>
      <c r="T34" s="271">
        <v>286</v>
      </c>
      <c r="U34" s="262">
        <v>1158</v>
      </c>
    </row>
    <row r="35" spans="2:21" ht="12.75" customHeight="1">
      <c r="B35" s="406" t="s">
        <v>245</v>
      </c>
      <c r="C35" s="323" t="s">
        <v>245</v>
      </c>
      <c r="D35" s="105" t="s">
        <v>187</v>
      </c>
      <c r="E35" s="140" t="s">
        <v>188</v>
      </c>
      <c r="F35" s="228">
        <f>VLOOKUP(D35,SOH!A:C,3,)</f>
        <v>122</v>
      </c>
      <c r="G35" s="263">
        <f>VLOOKUP(D35,SOH!A:D,4,)</f>
        <v>313</v>
      </c>
      <c r="H35" s="97">
        <f>VLOOKUP(D35,SOH!A:E,5,)</f>
        <v>365</v>
      </c>
      <c r="I35" s="317">
        <f t="shared" si="0"/>
        <v>800</v>
      </c>
      <c r="J35" s="314" t="s">
        <v>885</v>
      </c>
      <c r="K35" s="298" t="s">
        <v>879</v>
      </c>
      <c r="M35" s="271">
        <v>848</v>
      </c>
      <c r="N35" s="271">
        <v>357</v>
      </c>
      <c r="O35" s="271">
        <v>365</v>
      </c>
      <c r="P35" s="262">
        <v>1570</v>
      </c>
      <c r="R35" s="271">
        <v>1071</v>
      </c>
      <c r="S35" s="271">
        <v>357</v>
      </c>
      <c r="T35" s="271">
        <v>365</v>
      </c>
      <c r="U35" s="262">
        <v>1793</v>
      </c>
    </row>
    <row r="36" spans="2:21" ht="12.75" customHeight="1">
      <c r="B36" s="407"/>
      <c r="C36" s="323" t="s">
        <v>251</v>
      </c>
      <c r="D36" s="106" t="s">
        <v>184</v>
      </c>
      <c r="E36" s="141" t="s">
        <v>183</v>
      </c>
      <c r="F36" s="228">
        <f>VLOOKUP(D36,SOH!A:C,3,)</f>
        <v>2500</v>
      </c>
      <c r="G36" s="97">
        <f>VLOOKUP(D36,SOH!A:D,4,)</f>
        <v>1763</v>
      </c>
      <c r="H36" s="97">
        <f>VLOOKUP(D36,SOH!A:E,5,)</f>
        <v>618</v>
      </c>
      <c r="I36" s="229">
        <f t="shared" si="0"/>
        <v>4881</v>
      </c>
      <c r="K36" s="252"/>
      <c r="M36" s="271">
        <v>2750</v>
      </c>
      <c r="N36" s="271">
        <v>1777</v>
      </c>
      <c r="O36" s="271">
        <v>618</v>
      </c>
      <c r="P36" s="262">
        <v>5145</v>
      </c>
      <c r="R36" s="271">
        <v>2762</v>
      </c>
      <c r="S36" s="271">
        <v>1777</v>
      </c>
      <c r="T36" s="271">
        <v>618</v>
      </c>
      <c r="U36" s="262">
        <v>5157</v>
      </c>
    </row>
    <row r="37" spans="2:21" ht="13.5" customHeight="1" thickBot="1">
      <c r="B37" s="408"/>
      <c r="C37" s="325" t="s">
        <v>252</v>
      </c>
      <c r="D37" s="107" t="s">
        <v>185</v>
      </c>
      <c r="E37" s="142" t="s">
        <v>186</v>
      </c>
      <c r="F37" s="228">
        <f>VLOOKUP(D37,SOH!A:C,3,)</f>
        <v>1168</v>
      </c>
      <c r="G37" s="97">
        <f>VLOOKUP(D37,SOH!A:D,4,)</f>
        <v>337</v>
      </c>
      <c r="H37" s="97">
        <f>VLOOKUP(D37,SOH!A:E,5,)</f>
        <v>360</v>
      </c>
      <c r="I37" s="229">
        <f t="shared" si="0"/>
        <v>1865</v>
      </c>
      <c r="K37" s="252"/>
      <c r="M37" s="271">
        <v>1274</v>
      </c>
      <c r="N37" s="271">
        <v>347</v>
      </c>
      <c r="O37" s="271">
        <v>360</v>
      </c>
      <c r="P37" s="262">
        <v>1981</v>
      </c>
      <c r="R37" s="271">
        <v>1286</v>
      </c>
      <c r="S37" s="271">
        <v>347</v>
      </c>
      <c r="T37" s="271">
        <v>360</v>
      </c>
      <c r="U37" s="262">
        <v>1993</v>
      </c>
    </row>
    <row r="38" spans="2:21" ht="12.75" customHeight="1">
      <c r="B38" s="401" t="s">
        <v>253</v>
      </c>
      <c r="C38" s="326" t="s">
        <v>377</v>
      </c>
      <c r="D38" s="176" t="s">
        <v>44</v>
      </c>
      <c r="E38" s="176" t="s">
        <v>45</v>
      </c>
      <c r="F38" s="228">
        <f>VLOOKUP(D38,SOH!A:C,3,)</f>
        <v>98132</v>
      </c>
      <c r="G38" s="97">
        <f>VLOOKUP(D38,SOH!A:D,4,)</f>
        <v>43911</v>
      </c>
      <c r="H38" s="97">
        <f>VLOOKUP(D38,SOH!A:E,5,)</f>
        <v>28907</v>
      </c>
      <c r="I38" s="229">
        <f t="shared" si="0"/>
        <v>170950</v>
      </c>
      <c r="K38" s="252"/>
      <c r="M38" s="271">
        <v>88262</v>
      </c>
      <c r="N38" s="271">
        <v>45366</v>
      </c>
      <c r="O38" s="271">
        <v>29157</v>
      </c>
      <c r="P38" s="262">
        <v>162785</v>
      </c>
      <c r="R38" s="271">
        <v>90162</v>
      </c>
      <c r="S38" s="271">
        <v>25851</v>
      </c>
      <c r="T38" s="271">
        <v>29157</v>
      </c>
      <c r="U38" s="262">
        <v>145170</v>
      </c>
    </row>
    <row r="39" spans="2:21" ht="12.75" customHeight="1">
      <c r="B39" s="402"/>
      <c r="C39" s="323" t="s">
        <v>377</v>
      </c>
      <c r="D39" s="178" t="s">
        <v>551</v>
      </c>
      <c r="E39" s="178" t="s">
        <v>45</v>
      </c>
      <c r="F39" s="228">
        <f>VLOOKUP(D39,SOH!A:C,3,)</f>
        <v>0</v>
      </c>
      <c r="G39" s="97">
        <f>VLOOKUP(D39,SOH!A:D,4,)</f>
        <v>200</v>
      </c>
      <c r="H39" s="97">
        <f>VLOOKUP(D39,SOH!A:E,5,)</f>
        <v>0</v>
      </c>
      <c r="I39" s="229">
        <f t="shared" si="0"/>
        <v>200</v>
      </c>
      <c r="K39" s="252"/>
      <c r="M39" s="271">
        <v>0</v>
      </c>
      <c r="N39" s="271">
        <v>200</v>
      </c>
      <c r="O39" s="271">
        <v>0</v>
      </c>
      <c r="P39" s="262">
        <v>200</v>
      </c>
      <c r="R39" s="271">
        <v>0</v>
      </c>
      <c r="S39" s="271">
        <v>200</v>
      </c>
      <c r="T39" s="271">
        <v>0</v>
      </c>
      <c r="U39" s="262">
        <v>200</v>
      </c>
    </row>
    <row r="40" spans="2:21" ht="13.5" customHeight="1" thickBot="1">
      <c r="B40" s="402"/>
      <c r="C40" s="323" t="s">
        <v>378</v>
      </c>
      <c r="D40" s="180" t="s">
        <v>549</v>
      </c>
      <c r="E40" s="180" t="s">
        <v>550</v>
      </c>
      <c r="F40" s="228" t="e">
        <f>VLOOKUP(D40,SOH!A:C,3,)</f>
        <v>#N/A</v>
      </c>
      <c r="G40" s="97" t="e">
        <f>VLOOKUP(D40,SOH!A:D,4,)</f>
        <v>#N/A</v>
      </c>
      <c r="H40" s="97" t="e">
        <f>VLOOKUP(D40,SOH!A:E,5,)</f>
        <v>#N/A</v>
      </c>
      <c r="I40" s="229" t="e">
        <f t="shared" si="0"/>
        <v>#N/A</v>
      </c>
      <c r="K40" s="252"/>
      <c r="M40" s="271">
        <v>0</v>
      </c>
      <c r="N40" s="271">
        <v>161</v>
      </c>
      <c r="O40" s="271">
        <v>0</v>
      </c>
      <c r="P40" s="262">
        <v>161</v>
      </c>
      <c r="R40" s="271">
        <v>0</v>
      </c>
      <c r="S40" s="271">
        <v>161</v>
      </c>
      <c r="T40" s="271">
        <v>0</v>
      </c>
      <c r="U40" s="262">
        <v>161</v>
      </c>
    </row>
    <row r="41" spans="2:21" ht="12.75" customHeight="1">
      <c r="B41" s="419" t="s">
        <v>255</v>
      </c>
      <c r="C41" s="327" t="s">
        <v>601</v>
      </c>
      <c r="D41" s="270" t="s">
        <v>419</v>
      </c>
      <c r="E41" s="270" t="s">
        <v>420</v>
      </c>
      <c r="F41" s="253">
        <f>VLOOKUP(D41,SOH!A:C,3,)</f>
        <v>1</v>
      </c>
      <c r="G41" s="81">
        <f>VLOOKUP(D41,SOH!A:D,4,)</f>
        <v>5</v>
      </c>
      <c r="H41" s="81">
        <f>VLOOKUP(D41,SOH!A:E,5,)</f>
        <v>10</v>
      </c>
      <c r="I41" s="227">
        <f t="shared" si="0"/>
        <v>16</v>
      </c>
      <c r="K41" s="313" t="s">
        <v>884</v>
      </c>
      <c r="M41" s="271">
        <v>21</v>
      </c>
      <c r="N41" s="271">
        <v>0</v>
      </c>
      <c r="O41" s="271">
        <v>10</v>
      </c>
      <c r="P41" s="262">
        <v>31</v>
      </c>
      <c r="R41" s="271">
        <v>22</v>
      </c>
      <c r="S41" s="271">
        <v>0</v>
      </c>
      <c r="T41" s="271">
        <v>10</v>
      </c>
      <c r="U41" s="262">
        <v>32</v>
      </c>
    </row>
    <row r="42" spans="2:21" ht="12.75" customHeight="1">
      <c r="B42" s="420"/>
      <c r="C42" s="320" t="s">
        <v>750</v>
      </c>
      <c r="D42" s="155" t="s">
        <v>112</v>
      </c>
      <c r="E42" s="155" t="s">
        <v>751</v>
      </c>
      <c r="F42" s="254">
        <f>VLOOKUP(D42,SOH!A:C,3,)</f>
        <v>9</v>
      </c>
      <c r="G42" s="97">
        <f>VLOOKUP(D42,SOH!A:D,4,)</f>
        <v>41</v>
      </c>
      <c r="H42" s="97">
        <f>VLOOKUP(D42,SOH!A:E,5,)</f>
        <v>22</v>
      </c>
      <c r="I42" s="227">
        <f t="shared" ref="I42" si="3">SUM(F42:H42)</f>
        <v>72</v>
      </c>
      <c r="K42" s="314"/>
      <c r="M42" s="271">
        <v>13</v>
      </c>
      <c r="N42" s="271">
        <v>45</v>
      </c>
      <c r="O42" s="271">
        <v>25</v>
      </c>
      <c r="P42" s="262">
        <v>83</v>
      </c>
      <c r="R42" s="271">
        <v>0</v>
      </c>
      <c r="S42" s="271">
        <v>61</v>
      </c>
      <c r="T42" s="271">
        <v>25</v>
      </c>
      <c r="U42" s="262">
        <v>86</v>
      </c>
    </row>
    <row r="43" spans="2:21">
      <c r="B43" s="420"/>
      <c r="C43" s="320" t="s">
        <v>116</v>
      </c>
      <c r="D43" s="108" t="s">
        <v>115</v>
      </c>
      <c r="E43" s="108" t="s">
        <v>621</v>
      </c>
      <c r="F43" s="253">
        <f>VLOOKUP(D43,SOH!A:C,3,)</f>
        <v>19</v>
      </c>
      <c r="G43" s="97">
        <f>VLOOKUP(D43,SOH!A:D,4,)</f>
        <v>5</v>
      </c>
      <c r="H43" s="97">
        <f>VLOOKUP(D43,SOH!A:E,5,)</f>
        <v>5</v>
      </c>
      <c r="I43" s="229">
        <f t="shared" si="0"/>
        <v>29</v>
      </c>
      <c r="K43" s="252"/>
      <c r="M43" s="271">
        <v>19</v>
      </c>
      <c r="N43" s="271">
        <v>5</v>
      </c>
      <c r="O43" s="271">
        <v>5</v>
      </c>
      <c r="P43" s="262">
        <v>29</v>
      </c>
      <c r="R43" s="271">
        <v>19</v>
      </c>
      <c r="S43" s="271">
        <v>5</v>
      </c>
      <c r="T43" s="271">
        <v>5</v>
      </c>
      <c r="U43" s="262">
        <v>29</v>
      </c>
    </row>
    <row r="44" spans="2:21" ht="12.75" customHeight="1">
      <c r="B44" s="420"/>
      <c r="C44" s="320" t="s">
        <v>119</v>
      </c>
      <c r="D44" s="109" t="s">
        <v>117</v>
      </c>
      <c r="E44" s="109" t="s">
        <v>118</v>
      </c>
      <c r="F44" s="254" t="e">
        <f>VLOOKUP(D44,SOH!A:C,3,)</f>
        <v>#N/A</v>
      </c>
      <c r="G44" s="81" t="e">
        <f>VLOOKUP(D44,SOH!A:D,4,)</f>
        <v>#N/A</v>
      </c>
      <c r="H44" s="81" t="e">
        <f>VLOOKUP(D44,SOH!A:E,5,)</f>
        <v>#N/A</v>
      </c>
      <c r="I44" s="227" t="e">
        <f t="shared" si="0"/>
        <v>#N/A</v>
      </c>
      <c r="J44" s="359" t="s">
        <v>901</v>
      </c>
      <c r="K44" s="313" t="s">
        <v>884</v>
      </c>
      <c r="M44" s="271" t="e">
        <v>#N/A</v>
      </c>
      <c r="N44" s="271" t="e">
        <v>#N/A</v>
      </c>
      <c r="O44" s="271" t="e">
        <v>#N/A</v>
      </c>
      <c r="P44" s="262" t="e">
        <v>#N/A</v>
      </c>
      <c r="R44" s="271" t="e">
        <v>#N/A</v>
      </c>
      <c r="S44" s="271" t="e">
        <v>#N/A</v>
      </c>
      <c r="T44" s="271" t="e">
        <v>#N/A</v>
      </c>
      <c r="U44" s="262" t="e">
        <v>#N/A</v>
      </c>
    </row>
    <row r="45" spans="2:21" ht="12.75" customHeight="1">
      <c r="B45" s="420"/>
      <c r="C45" s="320" t="s">
        <v>119</v>
      </c>
      <c r="D45" s="110" t="s">
        <v>375</v>
      </c>
      <c r="E45" s="110" t="s">
        <v>376</v>
      </c>
      <c r="F45" s="254">
        <f>VLOOKUP(D45,SOH!A:C,3,)</f>
        <v>0</v>
      </c>
      <c r="G45" s="81">
        <f>VLOOKUP(D45,SOH!A:D,4,)</f>
        <v>5</v>
      </c>
      <c r="H45" s="81">
        <f>VLOOKUP(D45,SOH!A:E,5,)</f>
        <v>3</v>
      </c>
      <c r="I45" s="227">
        <f t="shared" si="0"/>
        <v>8</v>
      </c>
      <c r="K45" s="313" t="s">
        <v>884</v>
      </c>
      <c r="M45" s="271">
        <v>0</v>
      </c>
      <c r="N45" s="271">
        <v>8</v>
      </c>
      <c r="O45" s="271">
        <v>5</v>
      </c>
      <c r="P45" s="262">
        <v>13</v>
      </c>
      <c r="R45" s="271">
        <v>0</v>
      </c>
      <c r="S45" s="271">
        <v>8</v>
      </c>
      <c r="T45" s="271">
        <v>5</v>
      </c>
      <c r="U45" s="262">
        <v>13</v>
      </c>
    </row>
    <row r="46" spans="2:21">
      <c r="B46" s="420"/>
      <c r="C46" s="320" t="s">
        <v>332</v>
      </c>
      <c r="D46" s="101" t="s">
        <v>330</v>
      </c>
      <c r="E46" s="101" t="s">
        <v>331</v>
      </c>
      <c r="F46" s="275">
        <f>VLOOKUP(D46,SOH!A:C,3,)</f>
        <v>1</v>
      </c>
      <c r="G46" s="263">
        <f>VLOOKUP(D46,SOH!A:D,4,)</f>
        <v>0</v>
      </c>
      <c r="H46" s="263">
        <f>VLOOKUP(D46,SOH!A:E,5,)</f>
        <v>12</v>
      </c>
      <c r="I46" s="276">
        <f t="shared" si="0"/>
        <v>13</v>
      </c>
      <c r="K46" s="252"/>
      <c r="M46" s="271">
        <v>1</v>
      </c>
      <c r="N46" s="271">
        <v>0</v>
      </c>
      <c r="O46" s="271">
        <v>0</v>
      </c>
      <c r="P46" s="262">
        <v>1</v>
      </c>
      <c r="R46" s="271">
        <v>1</v>
      </c>
      <c r="S46" s="271">
        <v>0</v>
      </c>
      <c r="T46" s="271">
        <v>0</v>
      </c>
      <c r="U46" s="262">
        <v>1</v>
      </c>
    </row>
    <row r="47" spans="2:21">
      <c r="B47" s="420"/>
      <c r="C47" s="320" t="s">
        <v>338</v>
      </c>
      <c r="D47" s="110" t="s">
        <v>195</v>
      </c>
      <c r="E47" s="108" t="s">
        <v>333</v>
      </c>
      <c r="F47" s="253">
        <f>VLOOKUP(D47,SOH!A:C,3,)</f>
        <v>0</v>
      </c>
      <c r="G47" s="97">
        <f>VLOOKUP(D47,SOH!A:D,4,)</f>
        <v>0</v>
      </c>
      <c r="H47" s="97">
        <f>VLOOKUP(D47,SOH!A:E,5,)</f>
        <v>1</v>
      </c>
      <c r="I47" s="230">
        <f t="shared" si="0"/>
        <v>1</v>
      </c>
      <c r="K47" s="252"/>
      <c r="M47" s="271">
        <v>0</v>
      </c>
      <c r="N47" s="271">
        <v>0</v>
      </c>
      <c r="O47" s="271">
        <v>1</v>
      </c>
      <c r="P47" s="262">
        <v>1</v>
      </c>
      <c r="R47" s="271">
        <v>0</v>
      </c>
      <c r="S47" s="271">
        <v>0</v>
      </c>
      <c r="T47" s="271">
        <v>1</v>
      </c>
      <c r="U47" s="262">
        <v>1</v>
      </c>
    </row>
    <row r="48" spans="2:21">
      <c r="B48" s="420"/>
      <c r="C48" s="320" t="s">
        <v>631</v>
      </c>
      <c r="D48" s="269" t="s">
        <v>627</v>
      </c>
      <c r="E48" s="295" t="s">
        <v>628</v>
      </c>
      <c r="F48" s="254">
        <f>VLOOKUP(D48,SOH!A:C,3,)</f>
        <v>0</v>
      </c>
      <c r="G48" s="81">
        <f>VLOOKUP(D48,SOH!A:D,4,)</f>
        <v>6</v>
      </c>
      <c r="H48" s="81">
        <f>VLOOKUP(D48,SOH!A:E,5,)</f>
        <v>6</v>
      </c>
      <c r="I48" s="318">
        <f t="shared" si="0"/>
        <v>12</v>
      </c>
      <c r="K48" s="313" t="s">
        <v>884</v>
      </c>
      <c r="M48" s="271">
        <v>23</v>
      </c>
      <c r="N48" s="271">
        <v>6</v>
      </c>
      <c r="O48" s="271">
        <v>10</v>
      </c>
      <c r="P48" s="262">
        <v>39</v>
      </c>
      <c r="R48" s="271">
        <v>25</v>
      </c>
      <c r="S48" s="271">
        <v>6</v>
      </c>
      <c r="T48" s="271">
        <v>10</v>
      </c>
      <c r="U48" s="262">
        <v>41</v>
      </c>
    </row>
    <row r="49" spans="2:21">
      <c r="B49" s="420"/>
      <c r="C49" s="320" t="s">
        <v>632</v>
      </c>
      <c r="D49" s="123" t="s">
        <v>629</v>
      </c>
      <c r="E49" s="122" t="s">
        <v>630</v>
      </c>
      <c r="F49" s="253">
        <f>VLOOKUP(D49,SOH!A:C,3,)</f>
        <v>0</v>
      </c>
      <c r="G49" s="97">
        <f>VLOOKUP(D49,SOH!A:D,4,)</f>
        <v>3</v>
      </c>
      <c r="H49" s="97">
        <f>VLOOKUP(D49,SOH!A:E,5,)</f>
        <v>8</v>
      </c>
      <c r="I49" s="276">
        <f t="shared" si="0"/>
        <v>11</v>
      </c>
      <c r="K49" s="252"/>
      <c r="M49" s="271">
        <v>0</v>
      </c>
      <c r="N49" s="271">
        <v>8</v>
      </c>
      <c r="O49" s="271">
        <v>3</v>
      </c>
      <c r="P49" s="262">
        <v>11</v>
      </c>
      <c r="R49" s="271">
        <v>0</v>
      </c>
      <c r="S49" s="271">
        <v>8</v>
      </c>
      <c r="T49" s="271">
        <v>3</v>
      </c>
      <c r="U49" s="262">
        <v>11</v>
      </c>
    </row>
    <row r="50" spans="2:21" ht="12.75" customHeight="1">
      <c r="B50" s="420"/>
      <c r="C50" s="320" t="s">
        <v>127</v>
      </c>
      <c r="D50" s="110" t="s">
        <v>122</v>
      </c>
      <c r="E50" s="173" t="s">
        <v>123</v>
      </c>
      <c r="F50" s="254">
        <f>VLOOKUP(D50,SOH!A:C,3,)</f>
        <v>6</v>
      </c>
      <c r="G50" s="81">
        <f>VLOOKUP(D50,SOH!A:D,4,)</f>
        <v>0</v>
      </c>
      <c r="H50" s="81">
        <f>VLOOKUP(D50,SOH!A:E,5,)</f>
        <v>0</v>
      </c>
      <c r="I50" s="227">
        <f t="shared" si="0"/>
        <v>6</v>
      </c>
      <c r="K50" s="261"/>
      <c r="L50" s="252" t="s">
        <v>878</v>
      </c>
      <c r="M50" s="271">
        <v>6</v>
      </c>
      <c r="N50" s="271">
        <v>0</v>
      </c>
      <c r="O50" s="271">
        <v>0</v>
      </c>
      <c r="P50" s="262">
        <v>6</v>
      </c>
      <c r="R50" s="271">
        <v>6</v>
      </c>
      <c r="S50" s="271">
        <v>0</v>
      </c>
      <c r="T50" s="271">
        <v>0</v>
      </c>
      <c r="U50" s="262">
        <v>6</v>
      </c>
    </row>
    <row r="51" spans="2:21" ht="13.5" customHeight="1">
      <c r="B51" s="420"/>
      <c r="C51" s="320" t="s">
        <v>128</v>
      </c>
      <c r="D51" s="343" t="s">
        <v>120</v>
      </c>
      <c r="E51" s="343" t="s">
        <v>121</v>
      </c>
      <c r="F51" s="254">
        <f>VLOOKUP(D51,SOH!A:C,3,)</f>
        <v>0</v>
      </c>
      <c r="G51" s="81">
        <f>VLOOKUP(D51,SOH!A:D,4,)</f>
        <v>2</v>
      </c>
      <c r="H51" s="81">
        <f>VLOOKUP(D51,SOH!A:E,5,)</f>
        <v>2</v>
      </c>
      <c r="I51" s="227">
        <f t="shared" si="0"/>
        <v>4</v>
      </c>
      <c r="J51" s="319"/>
      <c r="K51" s="261"/>
      <c r="L51" s="252" t="s">
        <v>896</v>
      </c>
      <c r="M51" s="271">
        <v>0</v>
      </c>
      <c r="N51" s="271">
        <v>18</v>
      </c>
      <c r="O51" s="271">
        <v>6</v>
      </c>
      <c r="P51" s="262">
        <v>24</v>
      </c>
      <c r="R51" s="271">
        <v>0</v>
      </c>
      <c r="S51" s="271">
        <v>18</v>
      </c>
      <c r="T51" s="271">
        <v>6</v>
      </c>
      <c r="U51" s="262">
        <v>24</v>
      </c>
    </row>
    <row r="52" spans="2:21" ht="13.5" customHeight="1">
      <c r="B52" s="420"/>
      <c r="C52" s="344" t="s">
        <v>867</v>
      </c>
      <c r="D52" s="109" t="s">
        <v>865</v>
      </c>
      <c r="E52" s="109" t="s">
        <v>868</v>
      </c>
      <c r="F52" s="254">
        <f>VLOOKUP(D52,SOH!A:C,3,)</f>
        <v>0</v>
      </c>
      <c r="G52" s="81">
        <f>VLOOKUP(D52,SOH!A:D,4,)</f>
        <v>32</v>
      </c>
      <c r="H52" s="81">
        <f>VLOOKUP(D52,SOH!A:E,5,)</f>
        <v>8</v>
      </c>
      <c r="I52" s="227">
        <f t="shared" ref="I52" si="4">SUM(F52:H52)</f>
        <v>40</v>
      </c>
      <c r="J52" s="319"/>
      <c r="K52" s="261"/>
      <c r="M52" s="272">
        <v>0</v>
      </c>
      <c r="N52" s="271">
        <v>32</v>
      </c>
      <c r="O52" s="271">
        <v>8</v>
      </c>
      <c r="P52" s="262">
        <v>40</v>
      </c>
      <c r="R52" s="272">
        <v>0</v>
      </c>
      <c r="S52" s="271">
        <v>0</v>
      </c>
      <c r="T52" s="271">
        <v>8</v>
      </c>
      <c r="U52" s="262">
        <v>8</v>
      </c>
    </row>
    <row r="53" spans="2:21" ht="13.5" customHeight="1" thickBot="1">
      <c r="B53" s="421"/>
      <c r="C53" s="328" t="s">
        <v>899</v>
      </c>
      <c r="D53" s="345" t="s">
        <v>897</v>
      </c>
      <c r="E53" s="346" t="s">
        <v>898</v>
      </c>
      <c r="F53" s="253">
        <f>VLOOKUP(D53,SOH!A:C,3,)</f>
        <v>96</v>
      </c>
      <c r="G53" s="81">
        <f>VLOOKUP(D53,SOH!A:D,4,)</f>
        <v>20</v>
      </c>
      <c r="H53" s="81">
        <f>VLOOKUP(D53,SOH!A:E,5,)</f>
        <v>80</v>
      </c>
      <c r="I53" s="227">
        <f t="shared" ref="I53" si="5">SUM(F53:H53)</f>
        <v>196</v>
      </c>
      <c r="J53" s="361">
        <v>504</v>
      </c>
      <c r="K53" s="261"/>
      <c r="M53" s="272"/>
      <c r="R53" s="272"/>
    </row>
    <row r="54" spans="2:21">
      <c r="B54" s="395" t="s">
        <v>257</v>
      </c>
      <c r="C54" s="329" t="s">
        <v>321</v>
      </c>
      <c r="D54" s="116" t="s">
        <v>319</v>
      </c>
      <c r="E54" s="132" t="s">
        <v>320</v>
      </c>
      <c r="F54" s="228">
        <f>VLOOKUP(D54,SOH!A:C,3,)</f>
        <v>0</v>
      </c>
      <c r="G54" s="97">
        <f>VLOOKUP(D54,SOH!A:D,4,)</f>
        <v>117</v>
      </c>
      <c r="H54" s="97">
        <f>VLOOKUP(D54,SOH!A:E,5,)</f>
        <v>2</v>
      </c>
      <c r="I54" s="229">
        <f t="shared" si="0"/>
        <v>119</v>
      </c>
      <c r="K54" s="252"/>
      <c r="M54" s="271">
        <v>82</v>
      </c>
      <c r="N54" s="271">
        <v>236</v>
      </c>
      <c r="O54" s="271">
        <v>34</v>
      </c>
      <c r="P54" s="262">
        <v>352</v>
      </c>
      <c r="R54" s="271">
        <v>82</v>
      </c>
      <c r="S54" s="271">
        <v>236</v>
      </c>
      <c r="T54" s="271">
        <v>34</v>
      </c>
      <c r="U54" s="262">
        <v>352</v>
      </c>
    </row>
    <row r="55" spans="2:21">
      <c r="B55" s="395"/>
      <c r="C55" s="330" t="s">
        <v>241</v>
      </c>
      <c r="D55" s="112" t="s">
        <v>155</v>
      </c>
      <c r="E55" s="145" t="s">
        <v>156</v>
      </c>
      <c r="F55" s="228">
        <f>VLOOKUP(D55,SOH!A:C,3,)</f>
        <v>3423</v>
      </c>
      <c r="G55" s="97">
        <f>VLOOKUP(D55,SOH!A:D,4,)</f>
        <v>191</v>
      </c>
      <c r="H55" s="97">
        <f>VLOOKUP(D55,SOH!A:E,5,)</f>
        <v>314</v>
      </c>
      <c r="I55" s="317">
        <f t="shared" si="0"/>
        <v>3928</v>
      </c>
      <c r="K55" s="252"/>
      <c r="M55" s="271">
        <v>2492</v>
      </c>
      <c r="N55" s="271">
        <v>320</v>
      </c>
      <c r="O55" s="271">
        <v>440</v>
      </c>
      <c r="P55" s="262">
        <v>3252</v>
      </c>
      <c r="R55" s="271">
        <v>2548</v>
      </c>
      <c r="S55" s="271">
        <v>344</v>
      </c>
      <c r="T55" s="271">
        <v>440</v>
      </c>
      <c r="U55" s="262">
        <v>3332</v>
      </c>
    </row>
    <row r="56" spans="2:21" ht="13.5" thickBot="1">
      <c r="B56" s="396"/>
      <c r="C56" s="331" t="s">
        <v>200</v>
      </c>
      <c r="D56" s="113" t="s">
        <v>163</v>
      </c>
      <c r="E56" s="146" t="s">
        <v>164</v>
      </c>
      <c r="F56" s="226">
        <f>VLOOKUP(D56,SOH!A:C,3,)</f>
        <v>0</v>
      </c>
      <c r="G56" s="97">
        <f>VLOOKUP(D56,SOH!A:D,4,)</f>
        <v>59</v>
      </c>
      <c r="H56" s="97">
        <f>VLOOKUP(D56,SOH!A:E,5,)</f>
        <v>55</v>
      </c>
      <c r="I56" s="317">
        <f t="shared" si="0"/>
        <v>114</v>
      </c>
      <c r="K56" s="252"/>
      <c r="M56" s="271">
        <v>0</v>
      </c>
      <c r="N56" s="271">
        <v>59</v>
      </c>
      <c r="O56" s="271">
        <v>55</v>
      </c>
      <c r="P56" s="262">
        <v>114</v>
      </c>
      <c r="R56" s="271">
        <v>0</v>
      </c>
      <c r="S56" s="271">
        <v>59</v>
      </c>
      <c r="T56" s="271">
        <v>55</v>
      </c>
      <c r="U56" s="262">
        <v>114</v>
      </c>
    </row>
    <row r="57" spans="2:21" ht="12.75" customHeight="1">
      <c r="B57" s="410" t="s">
        <v>258</v>
      </c>
      <c r="C57" s="326" t="s">
        <v>199</v>
      </c>
      <c r="D57" s="114" t="s">
        <v>32</v>
      </c>
      <c r="E57" s="147" t="s">
        <v>33</v>
      </c>
      <c r="F57" s="228">
        <f>VLOOKUP(D57,SOH!A:C,3,)</f>
        <v>920</v>
      </c>
      <c r="G57" s="97">
        <f>VLOOKUP(D57,SOH!A:D,4,)</f>
        <v>181</v>
      </c>
      <c r="H57" s="81">
        <f>VLOOKUP(D57,SOH!A:E,5,)</f>
        <v>0</v>
      </c>
      <c r="I57" s="317">
        <f t="shared" si="0"/>
        <v>1101</v>
      </c>
      <c r="K57" s="252"/>
      <c r="M57" s="271">
        <v>867</v>
      </c>
      <c r="N57" s="271">
        <v>185</v>
      </c>
      <c r="O57" s="271">
        <v>0</v>
      </c>
      <c r="P57" s="262">
        <v>1052</v>
      </c>
      <c r="R57" s="271">
        <v>872</v>
      </c>
      <c r="S57" s="271">
        <v>185</v>
      </c>
      <c r="T57" s="271">
        <v>0</v>
      </c>
      <c r="U57" s="262">
        <v>1057</v>
      </c>
    </row>
    <row r="58" spans="2:21" ht="12.75" customHeight="1">
      <c r="B58" s="411"/>
      <c r="C58" s="323" t="s">
        <v>199</v>
      </c>
      <c r="D58" s="115" t="s">
        <v>197</v>
      </c>
      <c r="E58" s="148" t="s">
        <v>198</v>
      </c>
      <c r="F58" s="228">
        <f>VLOOKUP(D58,SOH!A:C,3,)</f>
        <v>0</v>
      </c>
      <c r="G58" s="97">
        <f>VLOOKUP(D58,SOH!A:D,4,)</f>
        <v>1</v>
      </c>
      <c r="H58" s="97">
        <f>VLOOKUP(D58,SOH!A:E,5,)</f>
        <v>0</v>
      </c>
      <c r="I58" s="229">
        <f t="shared" si="0"/>
        <v>1</v>
      </c>
      <c r="K58" s="252"/>
      <c r="M58" s="271">
        <v>0</v>
      </c>
      <c r="N58" s="271">
        <v>1</v>
      </c>
      <c r="O58" s="271">
        <v>0</v>
      </c>
      <c r="P58" s="262">
        <v>1</v>
      </c>
      <c r="R58" s="271">
        <v>0</v>
      </c>
      <c r="S58" s="271">
        <v>1</v>
      </c>
      <c r="T58" s="271">
        <v>0</v>
      </c>
      <c r="U58" s="262">
        <v>1</v>
      </c>
    </row>
    <row r="59" spans="2:21" ht="12.75" customHeight="1">
      <c r="B59" s="411"/>
      <c r="C59" s="323" t="s">
        <v>199</v>
      </c>
      <c r="D59" s="101" t="s">
        <v>291</v>
      </c>
      <c r="E59" s="126" t="s">
        <v>292</v>
      </c>
      <c r="F59" s="228">
        <f>VLOOKUP(D59,SOH!A:C,3,)</f>
        <v>0</v>
      </c>
      <c r="G59" s="97">
        <f>VLOOKUP(D59,SOH!A:D,4,)</f>
        <v>17</v>
      </c>
      <c r="H59" s="97">
        <f>VLOOKUP(D59,SOH!A:E,5,)</f>
        <v>0</v>
      </c>
      <c r="I59" s="229">
        <f t="shared" si="0"/>
        <v>17</v>
      </c>
      <c r="K59" s="252"/>
      <c r="M59" s="271">
        <v>128</v>
      </c>
      <c r="N59" s="271">
        <v>25</v>
      </c>
      <c r="O59" s="271">
        <v>0</v>
      </c>
      <c r="P59" s="262">
        <v>153</v>
      </c>
      <c r="R59" s="271">
        <v>128</v>
      </c>
      <c r="S59" s="271">
        <v>25</v>
      </c>
      <c r="T59" s="271">
        <v>0</v>
      </c>
      <c r="U59" s="262">
        <v>153</v>
      </c>
    </row>
    <row r="60" spans="2:21" ht="12.75" customHeight="1">
      <c r="B60" s="411"/>
      <c r="C60" s="323" t="s">
        <v>199</v>
      </c>
      <c r="D60" s="101" t="s">
        <v>295</v>
      </c>
      <c r="E60" s="126" t="s">
        <v>296</v>
      </c>
      <c r="F60" s="228">
        <f>VLOOKUP(D60,SOH!A:C,3,)</f>
        <v>16</v>
      </c>
      <c r="G60" s="97">
        <f>VLOOKUP(D60,SOH!A:D,4,)</f>
        <v>69</v>
      </c>
      <c r="H60" s="97">
        <f>VLOOKUP(D60,SOH!A:E,5,)</f>
        <v>0</v>
      </c>
      <c r="I60" s="229">
        <f t="shared" si="0"/>
        <v>85</v>
      </c>
      <c r="K60" s="252"/>
      <c r="M60" s="271">
        <v>16</v>
      </c>
      <c r="N60" s="271">
        <v>69</v>
      </c>
      <c r="O60" s="271">
        <v>0</v>
      </c>
      <c r="P60" s="262">
        <v>85</v>
      </c>
      <c r="R60" s="271">
        <v>16</v>
      </c>
      <c r="S60" s="271">
        <v>69</v>
      </c>
      <c r="T60" s="271">
        <v>0</v>
      </c>
      <c r="U60" s="262">
        <v>85</v>
      </c>
    </row>
    <row r="61" spans="2:21" ht="13.5" customHeight="1" thickBot="1">
      <c r="B61" s="411"/>
      <c r="C61" s="325" t="s">
        <v>290</v>
      </c>
      <c r="D61" s="171">
        <v>85005597</v>
      </c>
      <c r="E61" s="139" t="s">
        <v>577</v>
      </c>
      <c r="F61" s="228">
        <f>VLOOKUP(D61,SOH!A:C,3,)</f>
        <v>800</v>
      </c>
      <c r="G61" s="97">
        <f>VLOOKUP(D61,SOH!A:D,4,)</f>
        <v>305</v>
      </c>
      <c r="H61" s="97">
        <f>VLOOKUP(D61,SOH!A:E,5,)</f>
        <v>314</v>
      </c>
      <c r="I61" s="229">
        <f t="shared" si="0"/>
        <v>1419</v>
      </c>
      <c r="J61" s="314" t="s">
        <v>839</v>
      </c>
      <c r="K61" s="252"/>
      <c r="M61" s="272">
        <v>362</v>
      </c>
      <c r="N61" s="271">
        <v>305</v>
      </c>
      <c r="O61" s="271">
        <v>364</v>
      </c>
      <c r="P61" s="262">
        <v>1031</v>
      </c>
      <c r="R61" s="271">
        <v>374</v>
      </c>
      <c r="S61" s="271">
        <v>105</v>
      </c>
      <c r="T61" s="271">
        <v>364</v>
      </c>
      <c r="U61" s="262">
        <v>843</v>
      </c>
    </row>
    <row r="62" spans="2:21" ht="12.75" customHeight="1">
      <c r="B62" s="411"/>
      <c r="C62" s="323" t="s">
        <v>379</v>
      </c>
      <c r="D62" s="116" t="s">
        <v>306</v>
      </c>
      <c r="E62" s="132" t="s">
        <v>296</v>
      </c>
      <c r="F62" s="228">
        <f>VLOOKUP(D62,SOH!A:C,3,)</f>
        <v>2</v>
      </c>
      <c r="G62" s="97">
        <f>VLOOKUP(D62,SOH!A:D,4,)</f>
        <v>17</v>
      </c>
      <c r="H62" s="97">
        <f>VLOOKUP(D62,SOH!A:E,5,)</f>
        <v>6</v>
      </c>
      <c r="I62" s="229">
        <f t="shared" si="0"/>
        <v>25</v>
      </c>
      <c r="K62" s="252"/>
      <c r="M62" s="271">
        <v>2</v>
      </c>
      <c r="N62" s="271">
        <v>17</v>
      </c>
      <c r="O62" s="271">
        <v>6</v>
      </c>
      <c r="P62" s="262">
        <v>25</v>
      </c>
      <c r="R62" s="271">
        <v>2</v>
      </c>
      <c r="S62" s="271">
        <v>17</v>
      </c>
      <c r="T62" s="271">
        <v>6</v>
      </c>
      <c r="U62" s="262">
        <v>25</v>
      </c>
    </row>
    <row r="63" spans="2:21" ht="12.75" customHeight="1">
      <c r="B63" s="411"/>
      <c r="C63" s="323" t="s">
        <v>379</v>
      </c>
      <c r="D63" s="116" t="s">
        <v>500</v>
      </c>
      <c r="E63" s="132" t="s">
        <v>33</v>
      </c>
      <c r="F63" s="228">
        <f>VLOOKUP(D63,SOH!A:C,3,)</f>
        <v>11</v>
      </c>
      <c r="G63" s="97">
        <f>VLOOKUP(D63,SOH!A:D,4,)</f>
        <v>0</v>
      </c>
      <c r="H63" s="97">
        <f>VLOOKUP(D63,SOH!A:E,5,)</f>
        <v>0</v>
      </c>
      <c r="I63" s="229">
        <f t="shared" si="0"/>
        <v>11</v>
      </c>
      <c r="K63" s="252"/>
      <c r="M63" s="271">
        <v>10</v>
      </c>
      <c r="N63" s="271">
        <v>0</v>
      </c>
      <c r="O63" s="271">
        <v>0</v>
      </c>
      <c r="P63" s="262">
        <v>10</v>
      </c>
      <c r="R63" s="271">
        <v>10</v>
      </c>
      <c r="S63" s="271">
        <v>0</v>
      </c>
      <c r="T63" s="271">
        <v>0</v>
      </c>
      <c r="U63" s="262">
        <v>10</v>
      </c>
    </row>
    <row r="64" spans="2:21" ht="12.75" customHeight="1">
      <c r="B64" s="411"/>
      <c r="C64" s="323" t="s">
        <v>379</v>
      </c>
      <c r="D64" s="116">
        <v>85005595</v>
      </c>
      <c r="E64" s="132" t="s">
        <v>641</v>
      </c>
      <c r="F64" s="315" t="e">
        <f>VLOOKUP(D64,SOH!A:C,3,)</f>
        <v>#N/A</v>
      </c>
      <c r="G64" s="263" t="e">
        <f>VLOOKUP(D64,SOH!A:D,4,)</f>
        <v>#N/A</v>
      </c>
      <c r="H64" s="263" t="e">
        <f>VLOOKUP(D64,SOH!A:E,5,)</f>
        <v>#N/A</v>
      </c>
      <c r="I64" s="276" t="e">
        <f t="shared" si="0"/>
        <v>#N/A</v>
      </c>
      <c r="K64" s="252"/>
      <c r="M64" s="271" t="e">
        <v>#N/A</v>
      </c>
      <c r="N64" s="271" t="e">
        <v>#N/A</v>
      </c>
      <c r="O64" s="271" t="e">
        <v>#N/A</v>
      </c>
      <c r="P64" s="262" t="e">
        <v>#N/A</v>
      </c>
      <c r="R64" s="271" t="e">
        <v>#N/A</v>
      </c>
      <c r="S64" s="271" t="e">
        <v>#N/A</v>
      </c>
      <c r="T64" s="271" t="e">
        <v>#N/A</v>
      </c>
      <c r="U64" s="262" t="e">
        <v>#N/A</v>
      </c>
    </row>
    <row r="65" spans="2:21" ht="12.75" customHeight="1">
      <c r="B65" s="411"/>
      <c r="C65" s="323" t="s">
        <v>308</v>
      </c>
      <c r="D65" s="104" t="s">
        <v>305</v>
      </c>
      <c r="E65" s="127" t="s">
        <v>33</v>
      </c>
      <c r="F65" s="228">
        <f>VLOOKUP(D65,SOH!A:C,3,)</f>
        <v>0</v>
      </c>
      <c r="G65" s="97">
        <f>VLOOKUP(D65,SOH!A:D,4,)</f>
        <v>1</v>
      </c>
      <c r="H65" s="97">
        <f>VLOOKUP(D65,SOH!A:E,5,)</f>
        <v>0</v>
      </c>
      <c r="I65" s="230">
        <f t="shared" si="0"/>
        <v>1</v>
      </c>
      <c r="K65" s="252"/>
      <c r="M65" s="271">
        <v>0</v>
      </c>
      <c r="N65" s="271">
        <v>1</v>
      </c>
      <c r="O65" s="271">
        <v>0</v>
      </c>
      <c r="P65" s="262">
        <v>1</v>
      </c>
      <c r="R65" s="271">
        <v>0</v>
      </c>
      <c r="S65" s="271">
        <v>1</v>
      </c>
      <c r="T65" s="271">
        <v>0</v>
      </c>
      <c r="U65" s="262">
        <v>1</v>
      </c>
    </row>
    <row r="66" spans="2:21">
      <c r="B66" s="411"/>
      <c r="C66" s="323" t="s">
        <v>309</v>
      </c>
      <c r="D66" s="104" t="s">
        <v>307</v>
      </c>
      <c r="E66" s="127" t="s">
        <v>33</v>
      </c>
      <c r="F66" s="315" t="e">
        <f>VLOOKUP(D66,SOH!A:C,3,)</f>
        <v>#N/A</v>
      </c>
      <c r="G66" s="263" t="e">
        <f>VLOOKUP(D66,SOH!A:D,4,)</f>
        <v>#N/A</v>
      </c>
      <c r="H66" s="263" t="e">
        <f>VLOOKUP(D66,SOH!A:E,5,)</f>
        <v>#N/A</v>
      </c>
      <c r="I66" s="276" t="e">
        <f t="shared" si="0"/>
        <v>#N/A</v>
      </c>
      <c r="K66" s="252"/>
      <c r="M66" s="271" t="e">
        <v>#N/A</v>
      </c>
      <c r="N66" s="271" t="e">
        <v>#N/A</v>
      </c>
      <c r="O66" s="271" t="e">
        <v>#N/A</v>
      </c>
      <c r="P66" s="262" t="e">
        <v>#N/A</v>
      </c>
      <c r="R66" s="271" t="e">
        <v>#N/A</v>
      </c>
      <c r="S66" s="271" t="e">
        <v>#N/A</v>
      </c>
      <c r="T66" s="271" t="e">
        <v>#N/A</v>
      </c>
      <c r="U66" s="262" t="e">
        <v>#N/A</v>
      </c>
    </row>
    <row r="67" spans="2:21" ht="12.75" customHeight="1">
      <c r="B67" s="411"/>
      <c r="C67" s="323" t="s">
        <v>308</v>
      </c>
      <c r="D67" s="101" t="s">
        <v>301</v>
      </c>
      <c r="E67" s="126" t="s">
        <v>302</v>
      </c>
      <c r="F67" s="228">
        <f>VLOOKUP(D67,SOH!A:C,3,)</f>
        <v>3</v>
      </c>
      <c r="G67" s="97">
        <f>VLOOKUP(D67,SOH!A:D,4,)</f>
        <v>9</v>
      </c>
      <c r="H67" s="97">
        <f>VLOOKUP(D67,SOH!A:E,5,)</f>
        <v>1</v>
      </c>
      <c r="I67" s="229">
        <f t="shared" si="0"/>
        <v>13</v>
      </c>
      <c r="K67" s="252"/>
      <c r="M67" s="271">
        <v>3</v>
      </c>
      <c r="N67" s="271">
        <v>9</v>
      </c>
      <c r="O67" s="271">
        <v>1</v>
      </c>
      <c r="P67" s="262">
        <v>13</v>
      </c>
      <c r="R67" s="271">
        <v>5</v>
      </c>
      <c r="S67" s="271">
        <v>9</v>
      </c>
      <c r="T67" s="271">
        <v>1</v>
      </c>
      <c r="U67" s="262">
        <v>15</v>
      </c>
    </row>
    <row r="68" spans="2:21" ht="12.75" customHeight="1">
      <c r="B68" s="411"/>
      <c r="C68" s="323" t="s">
        <v>642</v>
      </c>
      <c r="D68" s="102" t="s">
        <v>486</v>
      </c>
      <c r="E68" s="135" t="s">
        <v>487</v>
      </c>
      <c r="F68" s="228">
        <f>VLOOKUP(D68,SOH!A:C,3,)</f>
        <v>0</v>
      </c>
      <c r="G68" s="97">
        <f>VLOOKUP(D68,SOH!A:D,4,)</f>
        <v>2</v>
      </c>
      <c r="H68" s="97">
        <f>VLOOKUP(D68,SOH!A:E,5,)</f>
        <v>0</v>
      </c>
      <c r="I68" s="229">
        <f t="shared" si="0"/>
        <v>2</v>
      </c>
      <c r="K68" s="252"/>
      <c r="M68" s="271">
        <v>0</v>
      </c>
      <c r="N68" s="271">
        <v>2</v>
      </c>
      <c r="O68" s="271">
        <v>0</v>
      </c>
      <c r="P68" s="262">
        <v>2</v>
      </c>
      <c r="R68" s="271">
        <v>0</v>
      </c>
      <c r="S68" s="271">
        <v>2</v>
      </c>
      <c r="T68" s="271">
        <v>0</v>
      </c>
      <c r="U68" s="262">
        <v>2</v>
      </c>
    </row>
    <row r="69" spans="2:21" ht="13.5" thickBot="1">
      <c r="B69" s="411"/>
      <c r="C69" s="325" t="s">
        <v>310</v>
      </c>
      <c r="D69" s="103" t="s">
        <v>303</v>
      </c>
      <c r="E69" s="139" t="s">
        <v>304</v>
      </c>
      <c r="F69" s="228">
        <f>VLOOKUP(D69,SOH!A:C,3,)</f>
        <v>2</v>
      </c>
      <c r="G69" s="97">
        <f>VLOOKUP(D69,SOH!A:D,4,)</f>
        <v>0</v>
      </c>
      <c r="H69" s="97">
        <f>VLOOKUP(D69,SOH!A:E,5,)</f>
        <v>0</v>
      </c>
      <c r="I69" s="229">
        <f t="shared" si="0"/>
        <v>2</v>
      </c>
      <c r="K69" s="252"/>
      <c r="M69" s="271">
        <v>2</v>
      </c>
      <c r="N69" s="271">
        <v>0</v>
      </c>
      <c r="O69" s="271">
        <v>0</v>
      </c>
      <c r="P69" s="262">
        <v>2</v>
      </c>
      <c r="R69" s="271">
        <v>2</v>
      </c>
      <c r="S69" s="271">
        <v>0</v>
      </c>
      <c r="T69" s="271">
        <v>0</v>
      </c>
      <c r="U69" s="262">
        <v>2</v>
      </c>
    </row>
    <row r="70" spans="2:21" ht="12.75" customHeight="1">
      <c r="B70" s="411"/>
      <c r="C70" s="323" t="s">
        <v>298</v>
      </c>
      <c r="D70" s="116" t="s">
        <v>293</v>
      </c>
      <c r="E70" s="132" t="s">
        <v>294</v>
      </c>
      <c r="F70" s="228">
        <f>VLOOKUP(D70,SOH!A:C,3,)</f>
        <v>10</v>
      </c>
      <c r="G70" s="97">
        <f>VLOOKUP(D70,SOH!A:D,4,)</f>
        <v>161</v>
      </c>
      <c r="H70" s="97">
        <f>VLOOKUP(D70,SOH!A:E,5,)</f>
        <v>279</v>
      </c>
      <c r="I70" s="229">
        <f t="shared" si="0"/>
        <v>450</v>
      </c>
      <c r="K70" s="252"/>
      <c r="M70" s="271">
        <v>25</v>
      </c>
      <c r="N70" s="271">
        <v>161</v>
      </c>
      <c r="O70" s="271">
        <v>279</v>
      </c>
      <c r="P70" s="262">
        <v>465</v>
      </c>
      <c r="R70" s="271">
        <v>25</v>
      </c>
      <c r="S70" s="271">
        <v>161</v>
      </c>
      <c r="T70" s="271">
        <v>279</v>
      </c>
      <c r="U70" s="262">
        <v>465</v>
      </c>
    </row>
    <row r="71" spans="2:21" ht="12.75" customHeight="1">
      <c r="B71" s="411"/>
      <c r="C71" s="323" t="s">
        <v>242</v>
      </c>
      <c r="D71" s="101" t="s">
        <v>297</v>
      </c>
      <c r="E71" s="126" t="s">
        <v>294</v>
      </c>
      <c r="F71" s="228">
        <f>VLOOKUP(D71,SOH!A:C,3,)</f>
        <v>212</v>
      </c>
      <c r="G71" s="97">
        <f>VLOOKUP(D71,SOH!A:D,4,)</f>
        <v>69</v>
      </c>
      <c r="H71" s="97">
        <f>VLOOKUP(D71,SOH!A:E,5,)</f>
        <v>0</v>
      </c>
      <c r="I71" s="317">
        <f t="shared" si="0"/>
        <v>281</v>
      </c>
      <c r="K71" s="252"/>
      <c r="M71" s="271">
        <v>193</v>
      </c>
      <c r="N71" s="271">
        <v>69</v>
      </c>
      <c r="O71" s="271">
        <v>0</v>
      </c>
      <c r="P71" s="262">
        <v>262</v>
      </c>
      <c r="R71" s="271">
        <v>200</v>
      </c>
      <c r="S71" s="271">
        <v>69</v>
      </c>
      <c r="T71" s="271">
        <v>0</v>
      </c>
      <c r="U71" s="262">
        <v>269</v>
      </c>
    </row>
    <row r="72" spans="2:21" ht="12.75" customHeight="1">
      <c r="B72" s="411"/>
      <c r="C72" s="323" t="s">
        <v>300</v>
      </c>
      <c r="D72" s="172">
        <v>85006586</v>
      </c>
      <c r="E72" s="126" t="s">
        <v>299</v>
      </c>
      <c r="F72" s="228">
        <f>VLOOKUP(D72,SOH!A:C,3,)</f>
        <v>415</v>
      </c>
      <c r="G72" s="81">
        <f>VLOOKUP(D72,SOH!A:D,4,)</f>
        <v>226</v>
      </c>
      <c r="H72" s="97">
        <f>VLOOKUP(D72,SOH!A:E,5,)</f>
        <v>364</v>
      </c>
      <c r="I72" s="317">
        <f t="shared" ref="I72:I98" si="6">SUM(F72:H72)</f>
        <v>1005</v>
      </c>
      <c r="J72" s="314" t="s">
        <v>839</v>
      </c>
      <c r="K72" s="252"/>
      <c r="M72" s="272">
        <v>241</v>
      </c>
      <c r="N72" s="271">
        <v>226</v>
      </c>
      <c r="O72" s="271">
        <v>387</v>
      </c>
      <c r="P72" s="262">
        <v>854</v>
      </c>
      <c r="R72" s="271">
        <v>255</v>
      </c>
      <c r="S72" s="271">
        <v>76</v>
      </c>
      <c r="T72" s="271">
        <v>387</v>
      </c>
      <c r="U72" s="262">
        <v>718</v>
      </c>
    </row>
    <row r="73" spans="2:21" ht="12.75" customHeight="1">
      <c r="B73" s="411"/>
      <c r="C73" s="323" t="s">
        <v>668</v>
      </c>
      <c r="D73" s="102" t="s">
        <v>505</v>
      </c>
      <c r="E73" s="135" t="s">
        <v>296</v>
      </c>
      <c r="F73" s="228">
        <f>VLOOKUP(D73,SOH!A:C,3,)</f>
        <v>445</v>
      </c>
      <c r="G73" s="97">
        <f>VLOOKUP(D73,SOH!A:D,4,)</f>
        <v>101</v>
      </c>
      <c r="H73" s="97">
        <f>VLOOKUP(D73,SOH!A:E,5,)</f>
        <v>109</v>
      </c>
      <c r="I73" s="229">
        <f t="shared" si="6"/>
        <v>655</v>
      </c>
      <c r="K73" s="252"/>
      <c r="M73" s="271">
        <v>208</v>
      </c>
      <c r="N73" s="271">
        <v>83</v>
      </c>
      <c r="O73" s="271">
        <v>86</v>
      </c>
      <c r="P73" s="262">
        <v>377</v>
      </c>
      <c r="R73" s="271">
        <v>208</v>
      </c>
      <c r="S73" s="271">
        <v>83</v>
      </c>
      <c r="T73" s="271">
        <v>86</v>
      </c>
      <c r="U73" s="262">
        <v>377</v>
      </c>
    </row>
    <row r="74" spans="2:21" ht="12.75" customHeight="1" thickBot="1">
      <c r="B74" s="411"/>
      <c r="C74" s="323" t="s">
        <v>242</v>
      </c>
      <c r="D74" s="117" t="s">
        <v>203</v>
      </c>
      <c r="E74" s="149" t="s">
        <v>204</v>
      </c>
      <c r="F74" s="228">
        <f>VLOOKUP(D74,SOH!A:C,3,)</f>
        <v>0</v>
      </c>
      <c r="G74" s="97">
        <f>VLOOKUP(D74,SOH!A:D,4,)</f>
        <v>2</v>
      </c>
      <c r="H74" s="97">
        <f>VLOOKUP(D74,SOH!A:E,5,)</f>
        <v>0</v>
      </c>
      <c r="I74" s="229">
        <f t="shared" si="6"/>
        <v>2</v>
      </c>
      <c r="K74" s="252"/>
      <c r="M74" s="271">
        <v>0</v>
      </c>
      <c r="N74" s="271">
        <v>2</v>
      </c>
      <c r="O74" s="271">
        <v>1</v>
      </c>
      <c r="P74" s="262">
        <v>3</v>
      </c>
      <c r="R74" s="271">
        <v>0</v>
      </c>
      <c r="S74" s="271">
        <v>2</v>
      </c>
      <c r="T74" s="271">
        <v>1</v>
      </c>
      <c r="U74" s="262">
        <v>3</v>
      </c>
    </row>
    <row r="75" spans="2:21" ht="13.5" customHeight="1" thickBot="1">
      <c r="B75" s="412"/>
      <c r="C75" s="332" t="s">
        <v>643</v>
      </c>
      <c r="D75" s="118" t="s">
        <v>536</v>
      </c>
      <c r="E75" s="150" t="s">
        <v>537</v>
      </c>
      <c r="F75" s="228">
        <f>VLOOKUP(D75,SOH!A:C,3,)</f>
        <v>23</v>
      </c>
      <c r="G75" s="97">
        <f>VLOOKUP(D75,SOH!A:D,4,)</f>
        <v>0</v>
      </c>
      <c r="H75" s="97">
        <f>VLOOKUP(D75,SOH!A:E,5,)</f>
        <v>0</v>
      </c>
      <c r="I75" s="229">
        <f t="shared" si="6"/>
        <v>23</v>
      </c>
      <c r="K75" s="252"/>
      <c r="M75" s="271">
        <v>23</v>
      </c>
      <c r="N75" s="271">
        <v>0</v>
      </c>
      <c r="O75" s="271">
        <v>0</v>
      </c>
      <c r="P75" s="262">
        <v>23</v>
      </c>
      <c r="R75" s="271">
        <v>23</v>
      </c>
      <c r="S75" s="271">
        <v>0</v>
      </c>
      <c r="T75" s="271">
        <v>0</v>
      </c>
      <c r="U75" s="262">
        <v>23</v>
      </c>
    </row>
    <row r="76" spans="2:21" ht="13.5" customHeight="1" thickBot="1">
      <c r="B76" s="181" t="s">
        <v>111</v>
      </c>
      <c r="C76" s="332" t="s">
        <v>111</v>
      </c>
      <c r="D76" s="182" t="s">
        <v>47</v>
      </c>
      <c r="E76" s="183" t="s">
        <v>48</v>
      </c>
      <c r="F76" s="228">
        <f>VLOOKUP(D76,SOH!A:C,3,)</f>
        <v>713</v>
      </c>
      <c r="G76" s="97">
        <f>VLOOKUP(D76,SOH!A:D,4,)</f>
        <v>479</v>
      </c>
      <c r="H76" s="97">
        <f>VLOOKUP(D76,SOH!A:E,5,)</f>
        <v>391</v>
      </c>
      <c r="I76" s="229">
        <f t="shared" si="6"/>
        <v>1583</v>
      </c>
      <c r="K76" s="252"/>
      <c r="M76" s="271">
        <v>273</v>
      </c>
      <c r="N76" s="271">
        <v>531</v>
      </c>
      <c r="O76" s="271">
        <v>437</v>
      </c>
      <c r="P76" s="262">
        <v>1241</v>
      </c>
      <c r="R76" s="271">
        <v>287</v>
      </c>
      <c r="S76" s="271">
        <v>541</v>
      </c>
      <c r="T76" s="271">
        <v>437</v>
      </c>
      <c r="U76" s="262">
        <v>1265</v>
      </c>
    </row>
    <row r="77" spans="2:21" ht="12.75" customHeight="1">
      <c r="B77" s="401" t="s">
        <v>259</v>
      </c>
      <c r="C77" s="326" t="s">
        <v>201</v>
      </c>
      <c r="D77" s="119" t="s">
        <v>161</v>
      </c>
      <c r="E77" s="151" t="s">
        <v>162</v>
      </c>
      <c r="F77" s="228">
        <f>VLOOKUP(D77,SOH!A:C,3,)</f>
        <v>651</v>
      </c>
      <c r="G77" s="97">
        <f>VLOOKUP(D77,SOH!A:D,4,)</f>
        <v>231</v>
      </c>
      <c r="H77" s="97">
        <f>VLOOKUP(D77,SOH!A:E,5,)</f>
        <v>146</v>
      </c>
      <c r="I77" s="229">
        <f t="shared" si="6"/>
        <v>1028</v>
      </c>
      <c r="K77" s="252"/>
      <c r="M77" s="271">
        <v>636</v>
      </c>
      <c r="N77" s="271">
        <v>43</v>
      </c>
      <c r="O77" s="271">
        <v>27</v>
      </c>
      <c r="P77" s="262">
        <v>706</v>
      </c>
      <c r="R77" s="271">
        <v>640</v>
      </c>
      <c r="S77" s="271">
        <v>43</v>
      </c>
      <c r="T77" s="271">
        <v>27</v>
      </c>
      <c r="U77" s="262">
        <v>710</v>
      </c>
    </row>
    <row r="78" spans="2:21" ht="13.5" customHeight="1" thickBot="1">
      <c r="B78" s="402"/>
      <c r="C78" s="323" t="s">
        <v>202</v>
      </c>
      <c r="D78" s="117" t="s">
        <v>210</v>
      </c>
      <c r="E78" s="149" t="s">
        <v>154</v>
      </c>
      <c r="F78" s="228">
        <f>VLOOKUP(D78,SOH!A:C,3,)</f>
        <v>1422</v>
      </c>
      <c r="G78" s="97">
        <f>VLOOKUP(D78,SOH!A:D,4,)</f>
        <v>493</v>
      </c>
      <c r="H78" s="97">
        <f>VLOOKUP(D78,SOH!A:E,5,)</f>
        <v>310</v>
      </c>
      <c r="I78" s="229">
        <f t="shared" si="6"/>
        <v>2225</v>
      </c>
      <c r="K78" s="252"/>
      <c r="M78" s="271">
        <v>1107</v>
      </c>
      <c r="N78" s="271">
        <v>346</v>
      </c>
      <c r="O78" s="271">
        <v>190</v>
      </c>
      <c r="P78" s="262">
        <v>1643</v>
      </c>
      <c r="R78" s="271">
        <v>1150</v>
      </c>
      <c r="S78" s="271">
        <v>354</v>
      </c>
      <c r="T78" s="271">
        <v>190</v>
      </c>
      <c r="U78" s="262">
        <v>1694</v>
      </c>
    </row>
    <row r="79" spans="2:21" ht="12.75" customHeight="1">
      <c r="B79" s="403" t="s">
        <v>260</v>
      </c>
      <c r="C79" s="333" t="s">
        <v>624</v>
      </c>
      <c r="D79" s="256" t="s">
        <v>218</v>
      </c>
      <c r="E79" s="257" t="s">
        <v>219</v>
      </c>
      <c r="F79" s="254">
        <f>VLOOKUP(D79,SOH!A:C,3,)</f>
        <v>0</v>
      </c>
      <c r="G79" s="97">
        <f>VLOOKUP(D79,SOH!A:D,4,)</f>
        <v>6</v>
      </c>
      <c r="H79" s="97">
        <f>VLOOKUP(D79,SOH!A:E,5,)</f>
        <v>1</v>
      </c>
      <c r="I79" s="229">
        <f t="shared" si="6"/>
        <v>7</v>
      </c>
      <c r="K79" s="252"/>
      <c r="M79" s="271">
        <v>0</v>
      </c>
      <c r="N79" s="271">
        <v>6</v>
      </c>
      <c r="O79" s="271">
        <v>1</v>
      </c>
      <c r="P79" s="262">
        <v>7</v>
      </c>
      <c r="R79" s="271">
        <v>0</v>
      </c>
      <c r="S79" s="271">
        <v>6</v>
      </c>
      <c r="T79" s="271">
        <v>1</v>
      </c>
      <c r="U79" s="262">
        <v>7</v>
      </c>
    </row>
    <row r="80" spans="2:21" ht="12.75" customHeight="1">
      <c r="B80" s="404"/>
      <c r="C80" s="316" t="s">
        <v>624</v>
      </c>
      <c r="D80" s="53" t="s">
        <v>220</v>
      </c>
      <c r="E80" s="258" t="s">
        <v>219</v>
      </c>
      <c r="F80" s="275" t="e">
        <f>VLOOKUP(D80,SOH!A:C,3,)</f>
        <v>#N/A</v>
      </c>
      <c r="G80" s="263" t="e">
        <f>VLOOKUP(D80,SOH!A:D,4,)</f>
        <v>#N/A</v>
      </c>
      <c r="H80" s="263" t="e">
        <f>VLOOKUP(D80,SOH!A:E,5,)</f>
        <v>#N/A</v>
      </c>
      <c r="I80" s="276" t="e">
        <f t="shared" si="6"/>
        <v>#N/A</v>
      </c>
      <c r="K80" s="252"/>
      <c r="M80" s="271" t="e">
        <v>#N/A</v>
      </c>
      <c r="N80" s="271" t="e">
        <v>#N/A</v>
      </c>
      <c r="O80" s="271" t="e">
        <v>#N/A</v>
      </c>
      <c r="P80" s="262" t="e">
        <v>#N/A</v>
      </c>
      <c r="R80" s="271" t="e">
        <v>#N/A</v>
      </c>
      <c r="S80" s="271" t="e">
        <v>#N/A</v>
      </c>
      <c r="T80" s="271" t="e">
        <v>#N/A</v>
      </c>
      <c r="U80" s="262" t="e">
        <v>#N/A</v>
      </c>
    </row>
    <row r="81" spans="2:21" ht="12.75" customHeight="1">
      <c r="B81" s="404"/>
      <c r="C81" s="316" t="s">
        <v>625</v>
      </c>
      <c r="D81" s="53" t="s">
        <v>221</v>
      </c>
      <c r="E81" s="258" t="s">
        <v>219</v>
      </c>
      <c r="F81" s="253">
        <f>VLOOKUP(D81,SOH!A:C,3,)</f>
        <v>0</v>
      </c>
      <c r="G81" s="97">
        <f>VLOOKUP(D81,SOH!A:D,4,)</f>
        <v>0</v>
      </c>
      <c r="H81" s="97">
        <f>VLOOKUP(D81,SOH!A:E,5,)</f>
        <v>1</v>
      </c>
      <c r="I81" s="229">
        <f t="shared" si="6"/>
        <v>1</v>
      </c>
      <c r="K81" s="252"/>
      <c r="M81" s="271">
        <v>0</v>
      </c>
      <c r="N81" s="271">
        <v>0</v>
      </c>
      <c r="O81" s="271">
        <v>1</v>
      </c>
      <c r="P81" s="262">
        <v>1</v>
      </c>
      <c r="R81" s="271">
        <v>0</v>
      </c>
      <c r="S81" s="271">
        <v>0</v>
      </c>
      <c r="T81" s="271">
        <v>1</v>
      </c>
      <c r="U81" s="262">
        <v>1</v>
      </c>
    </row>
    <row r="82" spans="2:21" ht="12.75" customHeight="1">
      <c r="B82" s="404"/>
      <c r="C82" s="316" t="s">
        <v>236</v>
      </c>
      <c r="D82" s="56" t="s">
        <v>235</v>
      </c>
      <c r="E82" s="258" t="s">
        <v>219</v>
      </c>
      <c r="F82" s="253">
        <f>VLOOKUP(D82,SOH!A:C,3,)</f>
        <v>4</v>
      </c>
      <c r="G82" s="97">
        <f>VLOOKUP(D82,SOH!A:D,4,)</f>
        <v>14</v>
      </c>
      <c r="H82" s="97">
        <f>VLOOKUP(D82,SOH!A:E,5,)</f>
        <v>9</v>
      </c>
      <c r="I82" s="229">
        <f t="shared" si="6"/>
        <v>27</v>
      </c>
      <c r="K82" s="252"/>
      <c r="M82" s="271">
        <v>5</v>
      </c>
      <c r="N82" s="271">
        <v>14</v>
      </c>
      <c r="O82" s="271">
        <v>9</v>
      </c>
      <c r="P82" s="262">
        <v>28</v>
      </c>
      <c r="R82" s="271">
        <v>5</v>
      </c>
      <c r="S82" s="271">
        <v>14</v>
      </c>
      <c r="T82" s="271">
        <v>9</v>
      </c>
      <c r="U82" s="262">
        <v>28</v>
      </c>
    </row>
    <row r="83" spans="2:21" ht="12.75" customHeight="1">
      <c r="B83" s="404"/>
      <c r="C83" s="316" t="s">
        <v>238</v>
      </c>
      <c r="D83" s="56" t="s">
        <v>237</v>
      </c>
      <c r="E83" s="258" t="s">
        <v>219</v>
      </c>
      <c r="F83" s="253">
        <f>VLOOKUP(D83,SOH!A:C,3,)</f>
        <v>1</v>
      </c>
      <c r="G83" s="97">
        <f>VLOOKUP(D83,SOH!A:D,4,)</f>
        <v>9</v>
      </c>
      <c r="H83" s="97">
        <f>VLOOKUP(D83,SOH!A:E,5,)</f>
        <v>0</v>
      </c>
      <c r="I83" s="229">
        <f t="shared" si="6"/>
        <v>10</v>
      </c>
      <c r="K83" s="252"/>
      <c r="M83" s="271">
        <v>1</v>
      </c>
      <c r="N83" s="271">
        <v>9</v>
      </c>
      <c r="O83" s="271">
        <v>0</v>
      </c>
      <c r="P83" s="262">
        <v>10</v>
      </c>
      <c r="R83" s="271">
        <v>1</v>
      </c>
      <c r="S83" s="271">
        <v>9</v>
      </c>
      <c r="T83" s="271">
        <v>0</v>
      </c>
      <c r="U83" s="262">
        <v>10</v>
      </c>
    </row>
    <row r="84" spans="2:21">
      <c r="B84" s="404"/>
      <c r="C84" s="316" t="s">
        <v>569</v>
      </c>
      <c r="D84" s="41" t="s">
        <v>326</v>
      </c>
      <c r="E84" s="259" t="s">
        <v>327</v>
      </c>
      <c r="F84" s="253">
        <f>VLOOKUP(D84,SOH!A:C,3,)</f>
        <v>50</v>
      </c>
      <c r="G84" s="97">
        <f>VLOOKUP(D84,SOH!A:D,4,)</f>
        <v>3</v>
      </c>
      <c r="H84" s="97">
        <f>VLOOKUP(D84,SOH!A:E,5,)</f>
        <v>8</v>
      </c>
      <c r="I84" s="317">
        <f t="shared" si="6"/>
        <v>61</v>
      </c>
      <c r="K84" s="252"/>
      <c r="M84" s="271">
        <v>57</v>
      </c>
      <c r="N84" s="271">
        <v>4</v>
      </c>
      <c r="O84" s="271">
        <v>8</v>
      </c>
      <c r="P84" s="262">
        <v>69</v>
      </c>
      <c r="R84" s="271">
        <v>59</v>
      </c>
      <c r="S84" s="271">
        <v>4</v>
      </c>
      <c r="T84" s="271">
        <v>8</v>
      </c>
      <c r="U84" s="262">
        <v>71</v>
      </c>
    </row>
    <row r="85" spans="2:21" ht="12.75" customHeight="1">
      <c r="B85" s="404"/>
      <c r="C85" s="316" t="s">
        <v>329</v>
      </c>
      <c r="D85" s="41" t="s">
        <v>212</v>
      </c>
      <c r="E85" s="259" t="s">
        <v>213</v>
      </c>
      <c r="F85" s="253">
        <f>VLOOKUP(D85,SOH!A:C,3,)</f>
        <v>108</v>
      </c>
      <c r="G85" s="97">
        <f>VLOOKUP(D85,SOH!A:D,4,)</f>
        <v>43</v>
      </c>
      <c r="H85" s="97">
        <f>VLOOKUP(D85,SOH!A:E,5,)</f>
        <v>27</v>
      </c>
      <c r="I85" s="317">
        <f t="shared" si="6"/>
        <v>178</v>
      </c>
      <c r="K85" s="252"/>
      <c r="M85" s="271">
        <v>110</v>
      </c>
      <c r="N85" s="271">
        <v>43</v>
      </c>
      <c r="O85" s="271">
        <v>29</v>
      </c>
      <c r="P85" s="262">
        <v>182</v>
      </c>
      <c r="R85" s="271">
        <v>110</v>
      </c>
      <c r="S85" s="271">
        <v>44</v>
      </c>
      <c r="T85" s="271">
        <v>29</v>
      </c>
      <c r="U85" s="262">
        <v>183</v>
      </c>
    </row>
    <row r="86" spans="2:21" ht="12.75" customHeight="1">
      <c r="B86" s="404"/>
      <c r="C86" s="316" t="s">
        <v>623</v>
      </c>
      <c r="D86" s="255" t="s">
        <v>355</v>
      </c>
      <c r="E86" s="260" t="s">
        <v>356</v>
      </c>
      <c r="F86" s="253">
        <f>VLOOKUP(D86,SOH!A:C,3,)</f>
        <v>120</v>
      </c>
      <c r="G86" s="97">
        <f>VLOOKUP(D86,SOH!A:D,4,)</f>
        <v>43</v>
      </c>
      <c r="H86" s="97">
        <f>VLOOKUP(D86,SOH!A:E,5,)</f>
        <v>15</v>
      </c>
      <c r="I86" s="276">
        <f t="shared" si="6"/>
        <v>178</v>
      </c>
      <c r="K86" s="252"/>
      <c r="M86" s="271">
        <v>138</v>
      </c>
      <c r="N86" s="271">
        <v>8</v>
      </c>
      <c r="O86" s="271">
        <v>0</v>
      </c>
      <c r="P86" s="262">
        <v>146</v>
      </c>
      <c r="R86" s="271">
        <v>138</v>
      </c>
      <c r="S86" s="271">
        <v>8</v>
      </c>
      <c r="T86" s="271">
        <v>0</v>
      </c>
      <c r="U86" s="262">
        <v>146</v>
      </c>
    </row>
    <row r="87" spans="2:21" ht="13.5" customHeight="1">
      <c r="B87" s="404"/>
      <c r="C87" s="316" t="s">
        <v>315</v>
      </c>
      <c r="D87" s="41" t="s">
        <v>216</v>
      </c>
      <c r="E87" s="259" t="s">
        <v>217</v>
      </c>
      <c r="F87" s="253">
        <f>VLOOKUP(D87,SOH!A:C,3,)</f>
        <v>336</v>
      </c>
      <c r="G87" s="97">
        <f>VLOOKUP(D87,SOH!A:D,4,)</f>
        <v>125</v>
      </c>
      <c r="H87" s="97">
        <f>VLOOKUP(D87,SOH!A:E,5,)</f>
        <v>102</v>
      </c>
      <c r="I87" s="317">
        <f t="shared" si="6"/>
        <v>563</v>
      </c>
      <c r="K87" s="252"/>
      <c r="M87" s="272">
        <v>309</v>
      </c>
      <c r="N87" s="271">
        <v>92</v>
      </c>
      <c r="O87" s="271">
        <v>39</v>
      </c>
      <c r="P87" s="262">
        <v>440</v>
      </c>
      <c r="R87" s="271">
        <v>311</v>
      </c>
      <c r="S87" s="271">
        <v>93</v>
      </c>
      <c r="T87" s="271">
        <v>39</v>
      </c>
      <c r="U87" s="262">
        <v>443</v>
      </c>
    </row>
    <row r="88" spans="2:21" ht="13.5" customHeight="1" thickBot="1">
      <c r="B88" s="405"/>
      <c r="C88" s="334" t="s">
        <v>848</v>
      </c>
      <c r="D88" s="264" t="s">
        <v>633</v>
      </c>
      <c r="E88" s="265" t="s">
        <v>634</v>
      </c>
      <c r="F88" s="253">
        <f>VLOOKUP(D88,SOH!A:C,3,)</f>
        <v>162</v>
      </c>
      <c r="G88" s="81">
        <f>VLOOKUP(D88,SOH!A:D,4,)</f>
        <v>40</v>
      </c>
      <c r="H88" s="81">
        <f>VLOOKUP(D88,SOH!A:E,5,)</f>
        <v>20</v>
      </c>
      <c r="I88" s="318">
        <f t="shared" ref="I88" si="7">SUM(F88:H88)</f>
        <v>222</v>
      </c>
      <c r="K88" s="252"/>
      <c r="M88" s="271">
        <v>1</v>
      </c>
      <c r="N88" s="271">
        <v>0</v>
      </c>
      <c r="O88" s="271">
        <v>0</v>
      </c>
      <c r="P88" s="262">
        <v>1</v>
      </c>
      <c r="R88" s="271">
        <v>0</v>
      </c>
      <c r="S88" s="271">
        <v>0</v>
      </c>
      <c r="T88" s="271">
        <v>0</v>
      </c>
      <c r="U88" s="262">
        <v>0</v>
      </c>
    </row>
    <row r="89" spans="2:21" ht="12.75" customHeight="1">
      <c r="B89" s="397" t="s">
        <v>285</v>
      </c>
      <c r="C89" s="399" t="s">
        <v>286</v>
      </c>
      <c r="D89" s="266" t="s">
        <v>261</v>
      </c>
      <c r="E89" s="267" t="s">
        <v>262</v>
      </c>
      <c r="F89" s="228">
        <f>VLOOKUP(D89,SOH!A:C,3,)</f>
        <v>166</v>
      </c>
      <c r="G89" s="81">
        <f>VLOOKUP(D89,SOH!A:D,4,)</f>
        <v>56</v>
      </c>
      <c r="H89" s="81">
        <f>VLOOKUP(D89,SOH!A:E,5,)</f>
        <v>32</v>
      </c>
      <c r="I89" s="318">
        <f t="shared" si="6"/>
        <v>254</v>
      </c>
      <c r="J89" s="314" t="s">
        <v>886</v>
      </c>
      <c r="K89" s="252"/>
      <c r="L89" s="252"/>
      <c r="M89" s="272">
        <v>0</v>
      </c>
      <c r="N89" s="271">
        <v>6</v>
      </c>
      <c r="O89" s="271">
        <v>11</v>
      </c>
      <c r="P89" s="262">
        <v>17</v>
      </c>
      <c r="R89" s="271">
        <v>0</v>
      </c>
      <c r="S89" s="271">
        <v>6</v>
      </c>
      <c r="T89" s="271">
        <v>11</v>
      </c>
      <c r="U89" s="262">
        <v>17</v>
      </c>
    </row>
    <row r="90" spans="2:21">
      <c r="B90" s="397"/>
      <c r="C90" s="399"/>
      <c r="D90" s="101" t="s">
        <v>271</v>
      </c>
      <c r="E90" s="126" t="s">
        <v>272</v>
      </c>
      <c r="F90" s="228">
        <f>VLOOKUP(D90,SOH!A:C,3,)</f>
        <v>2</v>
      </c>
      <c r="G90" s="97">
        <f>VLOOKUP(D90,SOH!A:D,4,)</f>
        <v>1</v>
      </c>
      <c r="H90" s="97">
        <f>VLOOKUP(D90,SOH!A:E,5,)</f>
        <v>1</v>
      </c>
      <c r="I90" s="229">
        <f t="shared" si="6"/>
        <v>4</v>
      </c>
      <c r="K90" s="252"/>
      <c r="M90" s="271">
        <v>3</v>
      </c>
      <c r="N90" s="271">
        <v>1</v>
      </c>
      <c r="O90" s="271">
        <v>1</v>
      </c>
      <c r="P90" s="262">
        <v>5</v>
      </c>
      <c r="R90" s="271">
        <v>3</v>
      </c>
      <c r="S90" s="271">
        <v>1</v>
      </c>
      <c r="T90" s="271">
        <v>1</v>
      </c>
      <c r="U90" s="262">
        <v>5</v>
      </c>
    </row>
    <row r="91" spans="2:21" ht="12.75" customHeight="1">
      <c r="B91" s="397"/>
      <c r="C91" s="399"/>
      <c r="D91" s="101" t="s">
        <v>283</v>
      </c>
      <c r="E91" s="126" t="s">
        <v>284</v>
      </c>
      <c r="F91" s="228" t="e">
        <f>VLOOKUP(D91,SOH!A:C,3,)</f>
        <v>#N/A</v>
      </c>
      <c r="G91" s="97" t="e">
        <f>VLOOKUP(D91,SOH!A:D,4,)</f>
        <v>#N/A</v>
      </c>
      <c r="H91" s="97" t="e">
        <f>VLOOKUP(D91,SOH!A:E,5,)</f>
        <v>#N/A</v>
      </c>
      <c r="I91" s="229" t="e">
        <f t="shared" si="6"/>
        <v>#N/A</v>
      </c>
      <c r="K91" s="252"/>
      <c r="M91" s="271" t="e">
        <v>#N/A</v>
      </c>
      <c r="N91" s="271" t="e">
        <v>#N/A</v>
      </c>
      <c r="O91" s="271" t="e">
        <v>#N/A</v>
      </c>
      <c r="P91" s="262" t="e">
        <v>#N/A</v>
      </c>
      <c r="R91" s="271">
        <v>7</v>
      </c>
      <c r="S91" s="271">
        <v>0</v>
      </c>
      <c r="T91" s="271">
        <v>0</v>
      </c>
      <c r="U91" s="262">
        <v>7</v>
      </c>
    </row>
    <row r="92" spans="2:21">
      <c r="B92" s="397"/>
      <c r="C92" s="399" t="s">
        <v>287</v>
      </c>
      <c r="D92" s="101" t="s">
        <v>265</v>
      </c>
      <c r="E92" s="126" t="s">
        <v>266</v>
      </c>
      <c r="F92" s="228">
        <f>VLOOKUP(D92,SOH!A:C,3,)</f>
        <v>0</v>
      </c>
      <c r="G92" s="97">
        <f>VLOOKUP(D92,SOH!A:D,4,)</f>
        <v>0</v>
      </c>
      <c r="H92" s="97">
        <f>VLOOKUP(D92,SOH!A:E,5,)</f>
        <v>1</v>
      </c>
      <c r="I92" s="229">
        <f t="shared" si="6"/>
        <v>1</v>
      </c>
      <c r="K92" s="252"/>
      <c r="M92" s="271">
        <v>0</v>
      </c>
      <c r="N92" s="271">
        <v>0</v>
      </c>
      <c r="O92" s="271">
        <v>1</v>
      </c>
      <c r="P92" s="262">
        <v>1</v>
      </c>
      <c r="R92" s="271">
        <v>0</v>
      </c>
      <c r="S92" s="271">
        <v>0</v>
      </c>
      <c r="T92" s="271">
        <v>1</v>
      </c>
      <c r="U92" s="262">
        <v>1</v>
      </c>
    </row>
    <row r="93" spans="2:21" ht="12.75" customHeight="1">
      <c r="B93" s="397"/>
      <c r="C93" s="399"/>
      <c r="D93" s="101" t="s">
        <v>269</v>
      </c>
      <c r="E93" s="126" t="s">
        <v>270</v>
      </c>
      <c r="F93" s="228">
        <f>VLOOKUP(D93,SOH!A:C,3,)</f>
        <v>4</v>
      </c>
      <c r="G93" s="97">
        <f>VLOOKUP(D93,SOH!A:D,4,)</f>
        <v>74</v>
      </c>
      <c r="H93" s="97">
        <f>VLOOKUP(D93,SOH!A:E,5,)</f>
        <v>125</v>
      </c>
      <c r="I93" s="229">
        <f t="shared" si="6"/>
        <v>203</v>
      </c>
      <c r="K93" s="252"/>
      <c r="M93" s="271">
        <v>16</v>
      </c>
      <c r="N93" s="271">
        <v>74</v>
      </c>
      <c r="O93" s="271">
        <v>125</v>
      </c>
      <c r="P93" s="262">
        <v>215</v>
      </c>
      <c r="R93" s="271">
        <v>16</v>
      </c>
      <c r="S93" s="271">
        <v>74</v>
      </c>
      <c r="T93" s="271">
        <v>125</v>
      </c>
      <c r="U93" s="262">
        <v>215</v>
      </c>
    </row>
    <row r="94" spans="2:21" ht="12.75" customHeight="1">
      <c r="B94" s="397"/>
      <c r="C94" s="399"/>
      <c r="D94" s="101" t="s">
        <v>275</v>
      </c>
      <c r="E94" s="126" t="s">
        <v>276</v>
      </c>
      <c r="F94" s="228" t="e">
        <f>VLOOKUP(D94,SOH!A:C,3,)</f>
        <v>#N/A</v>
      </c>
      <c r="G94" s="97" t="e">
        <f>VLOOKUP(D94,SOH!A:D,4,)</f>
        <v>#N/A</v>
      </c>
      <c r="H94" s="97" t="e">
        <f>VLOOKUP(D94,SOH!A:E,5,)</f>
        <v>#N/A</v>
      </c>
      <c r="I94" s="229" t="e">
        <f t="shared" si="6"/>
        <v>#N/A</v>
      </c>
      <c r="K94" s="252"/>
      <c r="M94" s="271">
        <v>5</v>
      </c>
      <c r="N94" s="271">
        <v>0</v>
      </c>
      <c r="O94" s="271">
        <v>0</v>
      </c>
      <c r="P94" s="262">
        <v>5</v>
      </c>
      <c r="R94" s="271">
        <v>5</v>
      </c>
      <c r="S94" s="271">
        <v>0</v>
      </c>
      <c r="T94" s="271">
        <v>0</v>
      </c>
      <c r="U94" s="262">
        <v>5</v>
      </c>
    </row>
    <row r="95" spans="2:21" ht="12.75" customHeight="1">
      <c r="B95" s="397"/>
      <c r="C95" s="399" t="s">
        <v>288</v>
      </c>
      <c r="D95" s="104" t="s">
        <v>267</v>
      </c>
      <c r="E95" s="127" t="s">
        <v>268</v>
      </c>
      <c r="F95" s="228">
        <f>VLOOKUP(D95,SOH!A:C,3,)</f>
        <v>210</v>
      </c>
      <c r="G95" s="97">
        <f>VLOOKUP(D95,SOH!A:D,4,)</f>
        <v>82</v>
      </c>
      <c r="H95" s="97">
        <f>VLOOKUP(D95,SOH!A:E,5,)</f>
        <v>37</v>
      </c>
      <c r="I95" s="229">
        <f t="shared" si="6"/>
        <v>329</v>
      </c>
      <c r="K95" s="252"/>
      <c r="M95" s="272">
        <v>24</v>
      </c>
      <c r="N95" s="271">
        <v>22</v>
      </c>
      <c r="O95" s="271">
        <v>7</v>
      </c>
      <c r="P95" s="262">
        <v>53</v>
      </c>
      <c r="R95" s="271">
        <v>28</v>
      </c>
      <c r="S95" s="271">
        <v>22</v>
      </c>
      <c r="T95" s="271">
        <v>7</v>
      </c>
      <c r="U95" s="262">
        <v>57</v>
      </c>
    </row>
    <row r="96" spans="2:21">
      <c r="B96" s="397"/>
      <c r="C96" s="399"/>
      <c r="D96" s="101" t="s">
        <v>263</v>
      </c>
      <c r="E96" s="126" t="s">
        <v>264</v>
      </c>
      <c r="F96" s="315" t="e">
        <f>VLOOKUP(D96,SOH!A:C,3,)</f>
        <v>#N/A</v>
      </c>
      <c r="G96" s="263" t="e">
        <f>VLOOKUP(D96,SOH!A:D,4,)</f>
        <v>#N/A</v>
      </c>
      <c r="H96" s="263" t="e">
        <f>VLOOKUP(D96,SOH!A:E,5,)</f>
        <v>#N/A</v>
      </c>
      <c r="I96" s="276" t="e">
        <f t="shared" si="6"/>
        <v>#N/A</v>
      </c>
      <c r="K96" s="252"/>
      <c r="M96" s="271" t="e">
        <v>#N/A</v>
      </c>
      <c r="N96" s="271" t="e">
        <v>#N/A</v>
      </c>
      <c r="O96" s="271" t="e">
        <v>#N/A</v>
      </c>
      <c r="P96" s="262" t="e">
        <v>#N/A</v>
      </c>
      <c r="R96" s="271" t="e">
        <v>#N/A</v>
      </c>
      <c r="S96" s="271" t="e">
        <v>#N/A</v>
      </c>
      <c r="T96" s="271" t="e">
        <v>#N/A</v>
      </c>
      <c r="U96" s="262" t="e">
        <v>#N/A</v>
      </c>
    </row>
    <row r="97" spans="2:21">
      <c r="B97" s="397"/>
      <c r="C97" s="399"/>
      <c r="D97" s="101" t="s">
        <v>279</v>
      </c>
      <c r="E97" s="126" t="s">
        <v>280</v>
      </c>
      <c r="F97" s="228" t="e">
        <f>VLOOKUP(D97,SOH!A:C,3,)</f>
        <v>#N/A</v>
      </c>
      <c r="G97" s="97" t="e">
        <f>VLOOKUP(D97,SOH!A:D,4,)</f>
        <v>#N/A</v>
      </c>
      <c r="H97" s="97" t="e">
        <f>VLOOKUP(D97,SOH!A:E,5,)</f>
        <v>#N/A</v>
      </c>
      <c r="I97" s="229" t="e">
        <f t="shared" si="6"/>
        <v>#N/A</v>
      </c>
      <c r="K97" s="252"/>
      <c r="M97" s="271">
        <v>9</v>
      </c>
      <c r="N97" s="271">
        <v>26</v>
      </c>
      <c r="O97" s="271">
        <v>0</v>
      </c>
      <c r="P97" s="262">
        <v>35</v>
      </c>
      <c r="R97" s="271">
        <v>9</v>
      </c>
      <c r="S97" s="271">
        <v>26</v>
      </c>
      <c r="T97" s="271">
        <v>0</v>
      </c>
      <c r="U97" s="262">
        <v>35</v>
      </c>
    </row>
    <row r="98" spans="2:21">
      <c r="B98" s="397"/>
      <c r="C98" s="399" t="s">
        <v>635</v>
      </c>
      <c r="D98" s="101" t="s">
        <v>605</v>
      </c>
      <c r="E98" s="126" t="s">
        <v>606</v>
      </c>
      <c r="F98" s="228">
        <f>VLOOKUP(D98,SOH!A:C,3,)</f>
        <v>3</v>
      </c>
      <c r="G98" s="97">
        <f>VLOOKUP(D98,SOH!A:D,4,)</f>
        <v>0</v>
      </c>
      <c r="H98" s="97">
        <f>VLOOKUP(D98,SOH!A:E,5,)</f>
        <v>0</v>
      </c>
      <c r="I98" s="230">
        <f t="shared" si="6"/>
        <v>3</v>
      </c>
      <c r="K98" s="252"/>
      <c r="M98" s="271">
        <v>3</v>
      </c>
      <c r="N98" s="271">
        <v>0</v>
      </c>
      <c r="O98" s="271">
        <v>0</v>
      </c>
      <c r="P98" s="262">
        <v>3</v>
      </c>
      <c r="R98" s="271">
        <v>3</v>
      </c>
      <c r="S98" s="271">
        <v>0</v>
      </c>
      <c r="T98" s="271">
        <v>0</v>
      </c>
      <c r="U98" s="262">
        <v>3</v>
      </c>
    </row>
    <row r="99" spans="2:21">
      <c r="B99" s="397"/>
      <c r="C99" s="399"/>
      <c r="D99" s="101" t="s">
        <v>603</v>
      </c>
      <c r="E99" s="126" t="s">
        <v>604</v>
      </c>
      <c r="F99" s="228">
        <f>VLOOKUP(D99,SOH!A:C,3,)</f>
        <v>3</v>
      </c>
      <c r="G99" s="97">
        <f>VLOOKUP(D99,SOH!A:D,4,)</f>
        <v>0</v>
      </c>
      <c r="H99" s="97">
        <f>VLOOKUP(D99,SOH!A:E,5,)</f>
        <v>0</v>
      </c>
      <c r="I99" s="230">
        <v>3</v>
      </c>
      <c r="K99" s="252"/>
      <c r="M99" s="271">
        <v>3</v>
      </c>
      <c r="N99" s="271">
        <v>0</v>
      </c>
      <c r="O99" s="271">
        <v>0</v>
      </c>
      <c r="P99" s="262">
        <v>3</v>
      </c>
      <c r="R99" s="271">
        <v>3</v>
      </c>
      <c r="S99" s="271">
        <v>0</v>
      </c>
      <c r="T99" s="271">
        <v>0</v>
      </c>
      <c r="U99" s="262">
        <v>3</v>
      </c>
    </row>
    <row r="100" spans="2:21" ht="13.5" customHeight="1">
      <c r="B100" s="397"/>
      <c r="C100" s="399" t="s">
        <v>289</v>
      </c>
      <c r="D100" s="101" t="s">
        <v>214</v>
      </c>
      <c r="E100" s="126" t="s">
        <v>215</v>
      </c>
      <c r="F100" s="228">
        <f>VLOOKUP(D100,SOH!A:C,3,)</f>
        <v>51</v>
      </c>
      <c r="G100" s="97">
        <f>VLOOKUP(D100,SOH!A:D,4,)</f>
        <v>61</v>
      </c>
      <c r="H100" s="97">
        <f>VLOOKUP(D100,SOH!A:E,5,)</f>
        <v>55</v>
      </c>
      <c r="I100" s="229">
        <f t="shared" ref="I100:I114" si="8">SUM(F100:H100)</f>
        <v>167</v>
      </c>
      <c r="K100" s="252"/>
      <c r="M100" s="271">
        <v>51</v>
      </c>
      <c r="N100" s="271">
        <v>61</v>
      </c>
      <c r="O100" s="271">
        <v>64</v>
      </c>
      <c r="P100" s="262">
        <v>176</v>
      </c>
      <c r="R100" s="271">
        <v>51</v>
      </c>
      <c r="S100" s="271">
        <v>61</v>
      </c>
      <c r="T100" s="271">
        <v>64</v>
      </c>
      <c r="U100" s="262">
        <v>176</v>
      </c>
    </row>
    <row r="101" spans="2:21" ht="13.5" customHeight="1">
      <c r="B101" s="397"/>
      <c r="C101" s="399"/>
      <c r="D101" s="104" t="s">
        <v>273</v>
      </c>
      <c r="E101" s="127" t="s">
        <v>274</v>
      </c>
      <c r="F101" s="228">
        <f>VLOOKUP(D101,SOH!A:C,3,)</f>
        <v>220</v>
      </c>
      <c r="G101" s="97">
        <f>VLOOKUP(D101,SOH!A:D,4,)</f>
        <v>61</v>
      </c>
      <c r="H101" s="97">
        <f>VLOOKUP(D101,SOH!A:E,5,)</f>
        <v>73</v>
      </c>
      <c r="I101" s="229">
        <f t="shared" si="8"/>
        <v>354</v>
      </c>
      <c r="K101" s="252"/>
      <c r="M101" s="272">
        <v>195</v>
      </c>
      <c r="N101" s="271">
        <v>21</v>
      </c>
      <c r="O101" s="271">
        <v>50</v>
      </c>
      <c r="P101" s="262">
        <v>266</v>
      </c>
      <c r="R101" s="271">
        <v>198</v>
      </c>
      <c r="S101" s="271">
        <v>21</v>
      </c>
      <c r="T101" s="271">
        <v>50</v>
      </c>
      <c r="U101" s="262">
        <v>269</v>
      </c>
    </row>
    <row r="102" spans="2:21" ht="13.5" customHeight="1">
      <c r="B102" s="397"/>
      <c r="C102" s="399"/>
      <c r="D102" s="101" t="s">
        <v>277</v>
      </c>
      <c r="E102" s="126" t="s">
        <v>278</v>
      </c>
      <c r="F102" s="315" t="e">
        <f>VLOOKUP(D102,SOH!A:C,3,)</f>
        <v>#N/A</v>
      </c>
      <c r="G102" s="263" t="e">
        <f>VLOOKUP(D102,SOH!A:D,4,)</f>
        <v>#N/A</v>
      </c>
      <c r="H102" s="263" t="e">
        <f>VLOOKUP(D102,SOH!A:E,5,)</f>
        <v>#N/A</v>
      </c>
      <c r="I102" s="276" t="e">
        <f t="shared" si="8"/>
        <v>#N/A</v>
      </c>
      <c r="K102" s="252"/>
      <c r="M102" s="271" t="e">
        <v>#N/A</v>
      </c>
      <c r="N102" s="271" t="e">
        <v>#N/A</v>
      </c>
      <c r="O102" s="271" t="e">
        <v>#N/A</v>
      </c>
      <c r="P102" s="262" t="e">
        <v>#N/A</v>
      </c>
      <c r="R102" s="271" t="e">
        <v>#N/A</v>
      </c>
      <c r="S102" s="271" t="e">
        <v>#N/A</v>
      </c>
      <c r="T102" s="271" t="e">
        <v>#N/A</v>
      </c>
      <c r="U102" s="262" t="e">
        <v>#N/A</v>
      </c>
    </row>
    <row r="103" spans="2:21" ht="13.5" customHeight="1" thickBot="1">
      <c r="B103" s="398"/>
      <c r="C103" s="400"/>
      <c r="D103" s="102" t="s">
        <v>281</v>
      </c>
      <c r="E103" s="139" t="s">
        <v>282</v>
      </c>
      <c r="F103" s="231" t="e">
        <f>VLOOKUP(D103,SOH!A:C,3,)</f>
        <v>#N/A</v>
      </c>
      <c r="G103" s="99" t="e">
        <f>VLOOKUP(D103,SOH!A:D,4,)</f>
        <v>#N/A</v>
      </c>
      <c r="H103" s="99" t="e">
        <f>VLOOKUP(D103,SOH!A:E,5,)</f>
        <v>#N/A</v>
      </c>
      <c r="I103" s="232" t="e">
        <f t="shared" si="8"/>
        <v>#N/A</v>
      </c>
      <c r="K103" s="252"/>
      <c r="M103" s="271">
        <v>3</v>
      </c>
      <c r="N103" s="271">
        <v>3</v>
      </c>
      <c r="O103" s="271">
        <v>1</v>
      </c>
      <c r="P103" s="262">
        <v>7</v>
      </c>
      <c r="R103" s="271">
        <v>3</v>
      </c>
      <c r="S103" s="271">
        <v>3</v>
      </c>
      <c r="T103" s="271">
        <v>1</v>
      </c>
      <c r="U103" s="262">
        <v>7</v>
      </c>
    </row>
    <row r="104" spans="2:21" ht="13.5" customHeight="1">
      <c r="B104" s="392" t="s">
        <v>256</v>
      </c>
      <c r="C104" s="326" t="s">
        <v>130</v>
      </c>
      <c r="D104" s="176" t="s">
        <v>34</v>
      </c>
      <c r="E104" s="177" t="s">
        <v>35</v>
      </c>
      <c r="F104" s="228">
        <f>VLOOKUP(D104,SOH!A:C,3,)</f>
        <v>56</v>
      </c>
      <c r="G104" s="97">
        <f>VLOOKUP(D104,SOH!A:D,4,)</f>
        <v>9</v>
      </c>
      <c r="H104" s="97">
        <f>VLOOKUP(D104,SOH!A:E,5,)</f>
        <v>62</v>
      </c>
      <c r="I104" s="229">
        <f t="shared" si="8"/>
        <v>127</v>
      </c>
      <c r="K104" s="252"/>
      <c r="M104" s="271">
        <v>56</v>
      </c>
      <c r="N104" s="271">
        <v>9</v>
      </c>
      <c r="O104" s="271">
        <v>62</v>
      </c>
      <c r="P104" s="262">
        <v>127</v>
      </c>
      <c r="R104" s="271">
        <v>80</v>
      </c>
      <c r="S104" s="271">
        <v>9</v>
      </c>
      <c r="T104" s="271">
        <v>62</v>
      </c>
      <c r="U104" s="262">
        <v>151</v>
      </c>
    </row>
    <row r="105" spans="2:21" ht="13.5" customHeight="1">
      <c r="B105" s="393"/>
      <c r="C105" s="323" t="s">
        <v>380</v>
      </c>
      <c r="D105" s="108" t="s">
        <v>157</v>
      </c>
      <c r="E105" s="143" t="s">
        <v>158</v>
      </c>
      <c r="F105" s="228">
        <f>VLOOKUP(D105,SOH!A:C,3,)</f>
        <v>1089</v>
      </c>
      <c r="G105" s="97">
        <f>VLOOKUP(D105,SOH!A:D,4,)</f>
        <v>400</v>
      </c>
      <c r="H105" s="97">
        <f>VLOOKUP(D105,SOH!A:E,5,)</f>
        <v>447</v>
      </c>
      <c r="I105" s="229">
        <f t="shared" si="8"/>
        <v>1936</v>
      </c>
      <c r="K105" s="252"/>
      <c r="M105" s="272">
        <v>774</v>
      </c>
      <c r="N105" s="271">
        <v>253</v>
      </c>
      <c r="O105" s="271">
        <v>387</v>
      </c>
      <c r="P105" s="262">
        <v>1414</v>
      </c>
      <c r="R105" s="271">
        <v>779</v>
      </c>
      <c r="S105" s="271">
        <v>261</v>
      </c>
      <c r="T105" s="271">
        <v>387</v>
      </c>
      <c r="U105" s="262">
        <v>1427</v>
      </c>
    </row>
    <row r="106" spans="2:21" ht="13.5" customHeight="1">
      <c r="B106" s="393"/>
      <c r="C106" s="323" t="s">
        <v>380</v>
      </c>
      <c r="D106" s="108" t="s">
        <v>159</v>
      </c>
      <c r="E106" s="143" t="s">
        <v>160</v>
      </c>
      <c r="F106" s="228">
        <f>VLOOKUP(D106,SOH!A:C,3,)</f>
        <v>1176</v>
      </c>
      <c r="G106" s="97">
        <f>VLOOKUP(D106,SOH!A:D,4,)</f>
        <v>380</v>
      </c>
      <c r="H106" s="97">
        <f>VLOOKUP(D106,SOH!A:E,5,)</f>
        <v>396</v>
      </c>
      <c r="I106" s="229">
        <f t="shared" si="8"/>
        <v>1952</v>
      </c>
      <c r="K106" s="252"/>
      <c r="M106" s="272">
        <v>861</v>
      </c>
      <c r="N106" s="271">
        <v>233</v>
      </c>
      <c r="O106" s="271">
        <v>336</v>
      </c>
      <c r="P106" s="262">
        <v>1430</v>
      </c>
      <c r="R106" s="271">
        <v>866</v>
      </c>
      <c r="S106" s="271">
        <v>241</v>
      </c>
      <c r="T106" s="271">
        <v>336</v>
      </c>
      <c r="U106" s="262">
        <v>1443</v>
      </c>
    </row>
    <row r="107" spans="2:21" ht="13.5" customHeight="1" thickBot="1">
      <c r="B107" s="393"/>
      <c r="C107" s="323" t="s">
        <v>380</v>
      </c>
      <c r="D107" s="180" t="s">
        <v>30</v>
      </c>
      <c r="E107" s="184" t="s">
        <v>31</v>
      </c>
      <c r="F107" s="228">
        <f>VLOOKUP(D107,SOH!A:C,3,)</f>
        <v>1157</v>
      </c>
      <c r="G107" s="97">
        <f>VLOOKUP(D107,SOH!A:D,4,)</f>
        <v>392</v>
      </c>
      <c r="H107" s="97">
        <f>VLOOKUP(D107,SOH!A:E,5,)</f>
        <v>411</v>
      </c>
      <c r="I107" s="229">
        <f t="shared" si="8"/>
        <v>1960</v>
      </c>
      <c r="K107" s="252"/>
      <c r="M107" s="272">
        <v>842</v>
      </c>
      <c r="N107" s="271">
        <v>245</v>
      </c>
      <c r="O107" s="271">
        <v>351</v>
      </c>
      <c r="P107" s="262">
        <v>1438</v>
      </c>
      <c r="R107" s="271">
        <v>847</v>
      </c>
      <c r="S107" s="271">
        <v>253</v>
      </c>
      <c r="T107" s="271">
        <v>351</v>
      </c>
      <c r="U107" s="262">
        <v>1451</v>
      </c>
    </row>
    <row r="108" spans="2:21">
      <c r="B108" s="394" t="s">
        <v>346</v>
      </c>
      <c r="C108" s="326" t="s">
        <v>341</v>
      </c>
      <c r="D108" s="120" t="s">
        <v>339</v>
      </c>
      <c r="E108" s="125" t="s">
        <v>340</v>
      </c>
      <c r="F108" s="233">
        <f>VLOOKUP(D108,SOH!A:C,3,)</f>
        <v>134</v>
      </c>
      <c r="G108" s="98">
        <f>VLOOKUP(D108,SOH!A:D,4,)</f>
        <v>22</v>
      </c>
      <c r="H108" s="98">
        <f>VLOOKUP(D108,SOH!A:E,5,)</f>
        <v>35</v>
      </c>
      <c r="I108" s="234">
        <f t="shared" si="8"/>
        <v>191</v>
      </c>
      <c r="K108" s="252"/>
      <c r="M108" s="271">
        <v>143</v>
      </c>
      <c r="N108" s="271">
        <v>22</v>
      </c>
      <c r="O108" s="271">
        <v>35</v>
      </c>
      <c r="P108" s="262">
        <v>200</v>
      </c>
      <c r="R108" s="271">
        <v>148</v>
      </c>
      <c r="S108" s="271">
        <v>22</v>
      </c>
      <c r="T108" s="271">
        <v>35</v>
      </c>
      <c r="U108" s="262">
        <v>205</v>
      </c>
    </row>
    <row r="109" spans="2:21" ht="12.75" customHeight="1">
      <c r="B109" s="395"/>
      <c r="C109" s="323" t="s">
        <v>346</v>
      </c>
      <c r="D109" s="101" t="s">
        <v>342</v>
      </c>
      <c r="E109" s="126" t="s">
        <v>343</v>
      </c>
      <c r="F109" s="228">
        <f>VLOOKUP(D109,SOH!A:C,3,)</f>
        <v>0</v>
      </c>
      <c r="G109" s="97">
        <f>VLOOKUP(D109,SOH!A:D,4,)</f>
        <v>3</v>
      </c>
      <c r="H109" s="97">
        <f>VLOOKUP(D109,SOH!A:E,5,)</f>
        <v>0</v>
      </c>
      <c r="I109" s="229">
        <f t="shared" si="8"/>
        <v>3</v>
      </c>
      <c r="K109" s="252"/>
      <c r="M109" s="271">
        <v>0</v>
      </c>
      <c r="N109" s="271">
        <v>3</v>
      </c>
      <c r="O109" s="271">
        <v>0</v>
      </c>
      <c r="P109" s="262">
        <v>3</v>
      </c>
      <c r="R109" s="271">
        <v>0</v>
      </c>
      <c r="S109" s="271">
        <v>3</v>
      </c>
      <c r="T109" s="271">
        <v>0</v>
      </c>
      <c r="U109" s="262">
        <v>3</v>
      </c>
    </row>
    <row r="110" spans="2:21" ht="12.75" customHeight="1">
      <c r="B110" s="395"/>
      <c r="C110" s="323" t="s">
        <v>347</v>
      </c>
      <c r="D110" s="102" t="s">
        <v>344</v>
      </c>
      <c r="E110" s="135" t="s">
        <v>345</v>
      </c>
      <c r="F110" s="228">
        <f>VLOOKUP(D110,SOH!A:C,3,)</f>
        <v>58</v>
      </c>
      <c r="G110" s="97">
        <f>VLOOKUP(D110,SOH!A:D,4,)</f>
        <v>33</v>
      </c>
      <c r="H110" s="97">
        <f>VLOOKUP(D110,SOH!A:E,5,)</f>
        <v>30</v>
      </c>
      <c r="I110" s="229">
        <f t="shared" si="8"/>
        <v>121</v>
      </c>
      <c r="K110" s="252"/>
      <c r="M110" s="271">
        <v>58</v>
      </c>
      <c r="N110" s="271">
        <v>33</v>
      </c>
      <c r="O110" s="271">
        <v>30</v>
      </c>
      <c r="P110" s="262">
        <v>121</v>
      </c>
      <c r="R110" s="271">
        <v>58</v>
      </c>
      <c r="S110" s="271">
        <v>33</v>
      </c>
      <c r="T110" s="271">
        <v>30</v>
      </c>
      <c r="U110" s="262">
        <v>121</v>
      </c>
    </row>
    <row r="111" spans="2:21" ht="12.75" customHeight="1">
      <c r="B111" s="395"/>
      <c r="C111" s="323" t="s">
        <v>574</v>
      </c>
      <c r="D111" s="102" t="s">
        <v>425</v>
      </c>
      <c r="E111" s="135" t="s">
        <v>426</v>
      </c>
      <c r="F111" s="228">
        <f>VLOOKUP(D111,SOH!A:C,3,)</f>
        <v>9</v>
      </c>
      <c r="G111" s="97">
        <f>VLOOKUP(D111,SOH!A:D,4,)</f>
        <v>0</v>
      </c>
      <c r="H111" s="97">
        <f>VLOOKUP(D111,SOH!A:E,5,)</f>
        <v>19</v>
      </c>
      <c r="I111" s="229">
        <f t="shared" si="8"/>
        <v>28</v>
      </c>
      <c r="K111" s="252"/>
      <c r="M111" s="271">
        <v>10</v>
      </c>
      <c r="N111" s="271">
        <v>0</v>
      </c>
      <c r="O111" s="271">
        <v>19</v>
      </c>
      <c r="P111" s="262">
        <v>29</v>
      </c>
      <c r="R111" s="271">
        <v>10</v>
      </c>
      <c r="S111" s="271">
        <v>0</v>
      </c>
      <c r="T111" s="271">
        <v>19</v>
      </c>
      <c r="U111" s="262">
        <v>29</v>
      </c>
    </row>
    <row r="112" spans="2:21" ht="13.5" thickBot="1">
      <c r="B112" s="396"/>
      <c r="C112" s="325" t="s">
        <v>575</v>
      </c>
      <c r="D112" s="103" t="s">
        <v>423</v>
      </c>
      <c r="E112" s="139" t="s">
        <v>424</v>
      </c>
      <c r="F112" s="228">
        <f>VLOOKUP(D112,SOH!A:C,3,)</f>
        <v>8</v>
      </c>
      <c r="G112" s="97">
        <f>VLOOKUP(D112,SOH!A:D,4,)</f>
        <v>4</v>
      </c>
      <c r="H112" s="97">
        <f>VLOOKUP(D112,SOH!A:E,5,)</f>
        <v>0</v>
      </c>
      <c r="I112" s="229">
        <f t="shared" si="8"/>
        <v>12</v>
      </c>
      <c r="K112" s="252"/>
      <c r="M112" s="271">
        <v>9</v>
      </c>
      <c r="N112" s="271">
        <v>4</v>
      </c>
      <c r="O112" s="271">
        <v>0</v>
      </c>
      <c r="P112" s="262">
        <v>13</v>
      </c>
      <c r="R112" s="271">
        <v>9</v>
      </c>
      <c r="S112" s="271">
        <v>4</v>
      </c>
      <c r="T112" s="271">
        <v>0</v>
      </c>
      <c r="U112" s="262">
        <v>13</v>
      </c>
    </row>
    <row r="113" spans="2:21">
      <c r="B113" s="185"/>
      <c r="C113" s="323" t="s">
        <v>352</v>
      </c>
      <c r="D113" s="116" t="s">
        <v>348</v>
      </c>
      <c r="E113" s="132" t="s">
        <v>349</v>
      </c>
      <c r="F113" s="228">
        <f>VLOOKUP(D113,SOH!A:C,3,)</f>
        <v>38</v>
      </c>
      <c r="G113" s="97">
        <f>VLOOKUP(D113,SOH!A:D,4,)</f>
        <v>9</v>
      </c>
      <c r="H113" s="97">
        <f>VLOOKUP(D113,SOH!A:E,5,)</f>
        <v>0</v>
      </c>
      <c r="I113" s="229">
        <f t="shared" si="8"/>
        <v>47</v>
      </c>
      <c r="K113" s="252"/>
      <c r="M113" s="271">
        <v>38</v>
      </c>
      <c r="N113" s="271">
        <v>9</v>
      </c>
      <c r="O113" s="271">
        <v>0</v>
      </c>
      <c r="P113" s="262">
        <v>47</v>
      </c>
      <c r="R113" s="271">
        <v>41</v>
      </c>
      <c r="S113" s="271">
        <v>9</v>
      </c>
      <c r="T113" s="271">
        <v>0</v>
      </c>
      <c r="U113" s="262">
        <v>50</v>
      </c>
    </row>
    <row r="114" spans="2:21" ht="13.5" thickBot="1">
      <c r="B114" s="186"/>
      <c r="C114" s="325" t="s">
        <v>353</v>
      </c>
      <c r="D114" s="103" t="s">
        <v>350</v>
      </c>
      <c r="E114" s="139" t="s">
        <v>351</v>
      </c>
      <c r="F114" s="235">
        <f>VLOOKUP(D114,SOH!A:C,3,)</f>
        <v>79</v>
      </c>
      <c r="G114" s="236">
        <f>VLOOKUP(D114,SOH!A:D,4,)</f>
        <v>17</v>
      </c>
      <c r="H114" s="236">
        <f>VLOOKUP(D114,SOH!A:E,5,)</f>
        <v>2</v>
      </c>
      <c r="I114" s="237">
        <f t="shared" si="8"/>
        <v>98</v>
      </c>
      <c r="K114" s="252"/>
      <c r="M114" s="271">
        <v>88</v>
      </c>
      <c r="N114" s="271">
        <v>20</v>
      </c>
      <c r="O114" s="271">
        <v>2</v>
      </c>
      <c r="P114" s="262">
        <v>110</v>
      </c>
      <c r="R114" s="271">
        <v>88</v>
      </c>
      <c r="S114" s="271">
        <v>20</v>
      </c>
      <c r="T114" s="271">
        <v>2</v>
      </c>
      <c r="U114" s="262">
        <v>110</v>
      </c>
    </row>
  </sheetData>
  <autoFilter ref="B2:K114"/>
  <mergeCells count="23">
    <mergeCell ref="B57:B75"/>
    <mergeCell ref="B3:B18"/>
    <mergeCell ref="B19:B23"/>
    <mergeCell ref="B24:B27"/>
    <mergeCell ref="B28:B30"/>
    <mergeCell ref="B31:B34"/>
    <mergeCell ref="B41:B53"/>
    <mergeCell ref="R1:U1"/>
    <mergeCell ref="B104:B107"/>
    <mergeCell ref="B108:B112"/>
    <mergeCell ref="B89:B103"/>
    <mergeCell ref="C89:C91"/>
    <mergeCell ref="C92:C94"/>
    <mergeCell ref="C95:C97"/>
    <mergeCell ref="C98:C99"/>
    <mergeCell ref="C100:C103"/>
    <mergeCell ref="B77:B78"/>
    <mergeCell ref="B79:B88"/>
    <mergeCell ref="B35:B37"/>
    <mergeCell ref="B38:B40"/>
    <mergeCell ref="B54:B56"/>
    <mergeCell ref="F1:I1"/>
    <mergeCell ref="M1:P1"/>
  </mergeCells>
  <dataValidations disablePrompts="1" count="1">
    <dataValidation type="textLength" errorStyle="warning" allowBlank="1" showErrorMessage="1" errorTitle="Units" error="You must enter an appropriate unit for the item in this cell." promptTitle="Units" sqref="D56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</sheetPr>
  <dimension ref="A1:M301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I15" sqref="I15"/>
    </sheetView>
  </sheetViews>
  <sheetFormatPr defaultRowHeight="12.75"/>
  <cols>
    <col min="1" max="1" width="28.5703125" style="95" bestFit="1" customWidth="1"/>
    <col min="2" max="2" width="48.28515625" style="95" bestFit="1" customWidth="1"/>
    <col min="3" max="5" width="8.140625" style="157" bestFit="1" customWidth="1"/>
    <col min="6" max="6" width="15.140625" style="95" bestFit="1" customWidth="1"/>
    <col min="7" max="7" width="9.140625" style="95"/>
    <col min="8" max="8" width="13.5703125" style="95" bestFit="1" customWidth="1"/>
    <col min="9" max="10" width="9.140625" style="95"/>
    <col min="11" max="11" width="21.140625" style="95" bestFit="1" customWidth="1"/>
    <col min="12" max="12" width="42.42578125" style="95" bestFit="1" customWidth="1"/>
    <col min="13" max="16384" width="9.140625" style="95"/>
  </cols>
  <sheetData>
    <row r="1" spans="1:13">
      <c r="A1" s="297"/>
    </row>
    <row r="3" spans="1:13">
      <c r="A3" s="95" t="s">
        <v>748</v>
      </c>
    </row>
    <row r="4" spans="1:13">
      <c r="C4" s="157" t="s">
        <v>312</v>
      </c>
      <c r="D4" s="157" t="s">
        <v>354</v>
      </c>
      <c r="E4" s="157" t="s">
        <v>313</v>
      </c>
      <c r="F4" s="95" t="s">
        <v>747</v>
      </c>
      <c r="G4" s="335"/>
      <c r="H4" s="335"/>
      <c r="I4" s="335"/>
      <c r="J4" s="335"/>
      <c r="K4" s="335"/>
      <c r="L4" s="335"/>
      <c r="M4" s="335"/>
    </row>
    <row r="5" spans="1:13">
      <c r="A5" s="95" t="s">
        <v>383</v>
      </c>
      <c r="B5" s="95" t="s">
        <v>384</v>
      </c>
      <c r="C5" s="157">
        <v>5</v>
      </c>
      <c r="F5" s="95">
        <v>5</v>
      </c>
      <c r="H5" s="274" t="s">
        <v>874</v>
      </c>
      <c r="K5" s="95" t="s">
        <v>330</v>
      </c>
      <c r="L5" s="95" t="s">
        <v>331</v>
      </c>
      <c r="M5" s="95">
        <v>1</v>
      </c>
    </row>
    <row r="6" spans="1:13">
      <c r="A6" s="95" t="s">
        <v>385</v>
      </c>
      <c r="B6" s="95" t="s">
        <v>386</v>
      </c>
      <c r="C6" s="157">
        <v>2</v>
      </c>
      <c r="F6" s="95">
        <v>2</v>
      </c>
      <c r="H6" s="274" t="s">
        <v>873</v>
      </c>
      <c r="I6" s="277">
        <v>43593</v>
      </c>
      <c r="K6" s="95" t="s">
        <v>153</v>
      </c>
      <c r="L6" s="95" t="s">
        <v>154</v>
      </c>
      <c r="M6" s="95">
        <v>8</v>
      </c>
    </row>
    <row r="7" spans="1:13">
      <c r="A7" s="95" t="s">
        <v>235</v>
      </c>
      <c r="B7" s="95" t="s">
        <v>389</v>
      </c>
      <c r="C7" s="157">
        <v>4</v>
      </c>
      <c r="D7" s="157">
        <v>14</v>
      </c>
      <c r="E7" s="157">
        <v>9</v>
      </c>
      <c r="F7" s="95">
        <v>27</v>
      </c>
      <c r="H7" s="274" t="s">
        <v>883</v>
      </c>
      <c r="I7" s="277">
        <v>43606</v>
      </c>
      <c r="K7" s="95" t="s">
        <v>660</v>
      </c>
      <c r="L7" s="95" t="s">
        <v>514</v>
      </c>
      <c r="M7" s="95">
        <v>5</v>
      </c>
    </row>
    <row r="8" spans="1:13">
      <c r="A8" s="95" t="s">
        <v>237</v>
      </c>
      <c r="B8" s="95" t="s">
        <v>219</v>
      </c>
      <c r="C8" s="157">
        <v>1</v>
      </c>
      <c r="D8" s="157">
        <v>9</v>
      </c>
      <c r="F8" s="95">
        <v>10</v>
      </c>
      <c r="H8" s="274" t="s">
        <v>873</v>
      </c>
      <c r="I8" s="277">
        <v>43635</v>
      </c>
      <c r="K8" s="95" t="s">
        <v>836</v>
      </c>
      <c r="L8" s="95" t="s">
        <v>364</v>
      </c>
      <c r="M8" s="95">
        <v>1</v>
      </c>
    </row>
    <row r="9" spans="1:13">
      <c r="A9" s="95" t="s">
        <v>390</v>
      </c>
      <c r="B9" s="95" t="s">
        <v>389</v>
      </c>
      <c r="D9" s="157">
        <v>5</v>
      </c>
      <c r="E9" s="157">
        <v>6</v>
      </c>
      <c r="F9" s="95">
        <v>11</v>
      </c>
      <c r="H9" s="274" t="s">
        <v>905</v>
      </c>
      <c r="I9" s="277">
        <v>43636</v>
      </c>
      <c r="K9" s="95" t="s">
        <v>871</v>
      </c>
      <c r="L9" s="95" t="s">
        <v>872</v>
      </c>
      <c r="M9" s="95">
        <v>2</v>
      </c>
    </row>
    <row r="10" spans="1:13">
      <c r="A10" s="95" t="s">
        <v>218</v>
      </c>
      <c r="B10" s="95" t="s">
        <v>389</v>
      </c>
      <c r="D10" s="157">
        <v>6</v>
      </c>
      <c r="E10" s="157">
        <v>1</v>
      </c>
      <c r="F10" s="95">
        <v>7</v>
      </c>
      <c r="H10" s="274" t="s">
        <v>955</v>
      </c>
      <c r="I10" s="277">
        <v>43640</v>
      </c>
      <c r="K10" s="95" t="s">
        <v>561</v>
      </c>
      <c r="L10" s="95" t="s">
        <v>514</v>
      </c>
      <c r="M10" s="95">
        <v>2</v>
      </c>
    </row>
    <row r="11" spans="1:13">
      <c r="A11" s="95" t="s">
        <v>763</v>
      </c>
      <c r="B11" s="95" t="s">
        <v>389</v>
      </c>
      <c r="C11" s="157">
        <v>1</v>
      </c>
      <c r="F11" s="95">
        <v>1</v>
      </c>
    </row>
    <row r="12" spans="1:13">
      <c r="A12" s="95" t="s">
        <v>221</v>
      </c>
      <c r="B12" s="95" t="s">
        <v>219</v>
      </c>
      <c r="E12" s="157">
        <v>1</v>
      </c>
      <c r="F12" s="95">
        <v>1</v>
      </c>
    </row>
    <row r="13" spans="1:13">
      <c r="A13" s="95" t="s">
        <v>627</v>
      </c>
      <c r="B13" s="95" t="s">
        <v>636</v>
      </c>
      <c r="C13" s="157">
        <v>0</v>
      </c>
      <c r="D13" s="157">
        <v>6</v>
      </c>
      <c r="E13" s="157">
        <v>6</v>
      </c>
      <c r="F13" s="95">
        <v>12</v>
      </c>
    </row>
    <row r="14" spans="1:13">
      <c r="A14" s="95" t="s">
        <v>391</v>
      </c>
      <c r="B14" s="95" t="s">
        <v>392</v>
      </c>
      <c r="E14" s="157">
        <v>4</v>
      </c>
      <c r="F14" s="95">
        <v>4</v>
      </c>
    </row>
    <row r="15" spans="1:13">
      <c r="A15" s="95" t="s">
        <v>393</v>
      </c>
      <c r="B15" s="95" t="s">
        <v>394</v>
      </c>
      <c r="D15" s="157">
        <v>9</v>
      </c>
      <c r="E15" s="157">
        <v>4</v>
      </c>
      <c r="F15" s="95">
        <v>13</v>
      </c>
    </row>
    <row r="16" spans="1:13">
      <c r="A16" s="95" t="s">
        <v>395</v>
      </c>
      <c r="B16" s="95" t="s">
        <v>396</v>
      </c>
      <c r="C16" s="157">
        <v>2</v>
      </c>
      <c r="F16" s="95">
        <v>2</v>
      </c>
    </row>
    <row r="17" spans="1:6">
      <c r="A17" s="95" t="s">
        <v>397</v>
      </c>
      <c r="B17" s="95" t="s">
        <v>398</v>
      </c>
      <c r="C17" s="157">
        <v>3</v>
      </c>
      <c r="F17" s="95">
        <v>3</v>
      </c>
    </row>
    <row r="18" spans="1:6">
      <c r="A18" s="95" t="s">
        <v>890</v>
      </c>
      <c r="B18" s="95" t="s">
        <v>900</v>
      </c>
      <c r="C18" s="157">
        <v>0</v>
      </c>
      <c r="D18" s="157">
        <v>64</v>
      </c>
      <c r="E18" s="157">
        <v>37</v>
      </c>
      <c r="F18" s="95">
        <v>101</v>
      </c>
    </row>
    <row r="19" spans="1:6">
      <c r="A19" s="95" t="s">
        <v>399</v>
      </c>
      <c r="B19" s="95" t="s">
        <v>400</v>
      </c>
      <c r="C19" s="157">
        <v>16</v>
      </c>
      <c r="F19" s="95">
        <v>16</v>
      </c>
    </row>
    <row r="20" spans="1:6">
      <c r="A20" s="95" t="s">
        <v>645</v>
      </c>
      <c r="B20" s="95" t="s">
        <v>646</v>
      </c>
      <c r="C20" s="157">
        <v>2</v>
      </c>
      <c r="F20" s="95">
        <v>2</v>
      </c>
    </row>
    <row r="21" spans="1:6">
      <c r="A21" s="296">
        <v>85005597</v>
      </c>
      <c r="B21" s="95" t="s">
        <v>577</v>
      </c>
      <c r="C21" s="157">
        <v>800</v>
      </c>
      <c r="D21" s="157">
        <v>305</v>
      </c>
      <c r="E21" s="157">
        <v>314</v>
      </c>
      <c r="F21" s="95">
        <v>1419</v>
      </c>
    </row>
    <row r="22" spans="1:6">
      <c r="A22" s="296">
        <v>85006586</v>
      </c>
      <c r="B22" s="95" t="s">
        <v>299</v>
      </c>
      <c r="C22" s="157">
        <v>415</v>
      </c>
      <c r="D22" s="157">
        <v>226</v>
      </c>
      <c r="E22" s="157">
        <v>364</v>
      </c>
      <c r="F22" s="95">
        <v>1005</v>
      </c>
    </row>
    <row r="23" spans="1:6">
      <c r="A23" s="296">
        <v>85118350</v>
      </c>
      <c r="B23" s="95" t="s">
        <v>677</v>
      </c>
      <c r="C23" s="157">
        <v>2</v>
      </c>
      <c r="E23" s="157">
        <v>3</v>
      </c>
      <c r="F23" s="95">
        <v>5</v>
      </c>
    </row>
    <row r="24" spans="1:6">
      <c r="A24" s="158" t="s">
        <v>846</v>
      </c>
      <c r="B24" s="158" t="s">
        <v>847</v>
      </c>
      <c r="D24" s="157">
        <v>24</v>
      </c>
      <c r="F24" s="95">
        <v>24</v>
      </c>
    </row>
    <row r="25" spans="1:6">
      <c r="A25" s="95" t="s">
        <v>578</v>
      </c>
      <c r="B25" s="95" t="s">
        <v>404</v>
      </c>
      <c r="C25" s="157">
        <v>2</v>
      </c>
      <c r="F25" s="95">
        <v>2</v>
      </c>
    </row>
    <row r="26" spans="1:6">
      <c r="A26" s="95" t="s">
        <v>897</v>
      </c>
      <c r="B26" s="95" t="s">
        <v>898</v>
      </c>
      <c r="C26" s="157">
        <v>96</v>
      </c>
      <c r="D26" s="157">
        <v>20</v>
      </c>
      <c r="E26" s="157">
        <v>80</v>
      </c>
      <c r="F26" s="95">
        <v>196</v>
      </c>
    </row>
    <row r="27" spans="1:6">
      <c r="A27" s="95" t="s">
        <v>405</v>
      </c>
      <c r="B27" s="95" t="s">
        <v>406</v>
      </c>
      <c r="C27" s="157">
        <v>3</v>
      </c>
      <c r="F27" s="95">
        <v>3</v>
      </c>
    </row>
    <row r="28" spans="1:6">
      <c r="A28" s="95" t="s">
        <v>678</v>
      </c>
      <c r="B28" s="95" t="s">
        <v>679</v>
      </c>
      <c r="E28" s="157">
        <v>7</v>
      </c>
      <c r="F28" s="95">
        <v>7</v>
      </c>
    </row>
    <row r="29" spans="1:6">
      <c r="A29" s="95" t="s">
        <v>407</v>
      </c>
      <c r="B29" s="158" t="s">
        <v>408</v>
      </c>
      <c r="C29" s="157">
        <v>2</v>
      </c>
      <c r="F29" s="95">
        <v>2</v>
      </c>
    </row>
    <row r="30" spans="1:6">
      <c r="A30" s="95" t="s">
        <v>342</v>
      </c>
      <c r="B30" s="95" t="s">
        <v>343</v>
      </c>
      <c r="D30" s="157">
        <v>3</v>
      </c>
      <c r="F30" s="95">
        <v>3</v>
      </c>
    </row>
    <row r="31" spans="1:6">
      <c r="A31" s="95" t="s">
        <v>409</v>
      </c>
      <c r="B31" s="95" t="s">
        <v>410</v>
      </c>
      <c r="C31" s="157">
        <v>712</v>
      </c>
      <c r="D31" s="157">
        <v>126</v>
      </c>
      <c r="E31" s="157">
        <v>195</v>
      </c>
      <c r="F31" s="95">
        <v>1033</v>
      </c>
    </row>
    <row r="32" spans="1:6">
      <c r="A32" s="95" t="s">
        <v>137</v>
      </c>
      <c r="B32" s="95" t="s">
        <v>579</v>
      </c>
      <c r="C32" s="157">
        <v>9</v>
      </c>
      <c r="F32" s="95">
        <v>9</v>
      </c>
    </row>
    <row r="33" spans="1:6">
      <c r="A33" s="95" t="s">
        <v>120</v>
      </c>
      <c r="B33" s="95" t="s">
        <v>121</v>
      </c>
      <c r="D33" s="157">
        <v>2</v>
      </c>
      <c r="E33" s="157">
        <v>2</v>
      </c>
      <c r="F33" s="95">
        <v>4</v>
      </c>
    </row>
    <row r="34" spans="1:6">
      <c r="A34" s="95" t="s">
        <v>411</v>
      </c>
      <c r="B34" s="95" t="s">
        <v>412</v>
      </c>
      <c r="C34" s="95">
        <v>24</v>
      </c>
      <c r="D34" s="95"/>
      <c r="F34" s="95">
        <v>24</v>
      </c>
    </row>
    <row r="35" spans="1:6">
      <c r="A35" s="95" t="s">
        <v>336</v>
      </c>
      <c r="B35" s="95" t="s">
        <v>337</v>
      </c>
      <c r="C35" s="157">
        <v>391</v>
      </c>
      <c r="D35" s="157">
        <v>100</v>
      </c>
      <c r="E35" s="157">
        <v>100</v>
      </c>
      <c r="F35" s="95">
        <v>591</v>
      </c>
    </row>
    <row r="36" spans="1:6">
      <c r="A36" s="95" t="s">
        <v>225</v>
      </c>
      <c r="B36" s="95" t="s">
        <v>413</v>
      </c>
      <c r="C36" s="157">
        <v>1682</v>
      </c>
      <c r="D36" s="157">
        <v>279</v>
      </c>
      <c r="E36" s="157">
        <v>262</v>
      </c>
      <c r="F36" s="95">
        <v>2223</v>
      </c>
    </row>
    <row r="37" spans="1:6">
      <c r="A37" s="95" t="s">
        <v>227</v>
      </c>
      <c r="B37" s="95" t="s">
        <v>228</v>
      </c>
      <c r="C37" s="157">
        <v>126</v>
      </c>
      <c r="D37" s="157">
        <v>132</v>
      </c>
      <c r="E37" s="157">
        <v>161</v>
      </c>
      <c r="F37" s="95">
        <v>419</v>
      </c>
    </row>
    <row r="38" spans="1:6">
      <c r="A38" s="95" t="s">
        <v>184</v>
      </c>
      <c r="B38" s="95" t="s">
        <v>415</v>
      </c>
      <c r="C38" s="157">
        <v>2500</v>
      </c>
      <c r="D38" s="157">
        <v>1763</v>
      </c>
      <c r="E38" s="157">
        <v>618</v>
      </c>
      <c r="F38" s="95">
        <v>4881</v>
      </c>
    </row>
    <row r="39" spans="1:6">
      <c r="A39" s="95" t="s">
        <v>843</v>
      </c>
      <c r="B39" s="95" t="s">
        <v>764</v>
      </c>
      <c r="C39" s="157">
        <v>10</v>
      </c>
      <c r="F39" s="95">
        <v>10</v>
      </c>
    </row>
    <row r="40" spans="1:6">
      <c r="A40" s="95" t="s">
        <v>680</v>
      </c>
      <c r="B40" s="95" t="s">
        <v>681</v>
      </c>
      <c r="C40" s="157">
        <v>90</v>
      </c>
      <c r="F40" s="95">
        <v>90</v>
      </c>
    </row>
    <row r="41" spans="1:6">
      <c r="A41" s="95" t="s">
        <v>752</v>
      </c>
      <c r="B41" s="95" t="s">
        <v>758</v>
      </c>
      <c r="D41" s="157">
        <v>23</v>
      </c>
      <c r="F41" s="95">
        <v>23</v>
      </c>
    </row>
    <row r="42" spans="1:6">
      <c r="A42" s="95" t="s">
        <v>185</v>
      </c>
      <c r="B42" s="95" t="s">
        <v>416</v>
      </c>
      <c r="C42" s="157">
        <v>1168</v>
      </c>
      <c r="D42" s="157">
        <v>337</v>
      </c>
      <c r="E42" s="157">
        <v>360</v>
      </c>
      <c r="F42" s="95">
        <v>1865</v>
      </c>
    </row>
    <row r="43" spans="1:6">
      <c r="A43" s="95" t="s">
        <v>682</v>
      </c>
      <c r="B43" s="95" t="s">
        <v>417</v>
      </c>
      <c r="E43" s="157">
        <v>56</v>
      </c>
      <c r="F43" s="95">
        <v>56</v>
      </c>
    </row>
    <row r="44" spans="1:6">
      <c r="A44" s="95" t="s">
        <v>69</v>
      </c>
      <c r="B44" s="95" t="s">
        <v>70</v>
      </c>
      <c r="C44" s="157">
        <v>401</v>
      </c>
      <c r="D44" s="157">
        <v>231</v>
      </c>
      <c r="E44" s="157">
        <v>146</v>
      </c>
      <c r="F44" s="95">
        <v>778</v>
      </c>
    </row>
    <row r="45" spans="1:6">
      <c r="A45" s="95" t="s">
        <v>344</v>
      </c>
      <c r="B45" s="95" t="s">
        <v>345</v>
      </c>
      <c r="C45" s="157">
        <v>58</v>
      </c>
      <c r="D45" s="157">
        <v>33</v>
      </c>
      <c r="E45" s="157">
        <v>30</v>
      </c>
      <c r="F45" s="95">
        <v>121</v>
      </c>
    </row>
    <row r="46" spans="1:6">
      <c r="A46" s="95" t="s">
        <v>122</v>
      </c>
      <c r="B46" s="95" t="s">
        <v>123</v>
      </c>
      <c r="C46" s="157">
        <v>6</v>
      </c>
      <c r="F46" s="95">
        <v>6</v>
      </c>
    </row>
    <row r="47" spans="1:6">
      <c r="A47" s="95" t="s">
        <v>115</v>
      </c>
      <c r="B47" s="95" t="s">
        <v>418</v>
      </c>
      <c r="C47" s="95">
        <v>19</v>
      </c>
      <c r="D47" s="95">
        <v>5</v>
      </c>
      <c r="E47" s="157">
        <v>5</v>
      </c>
      <c r="F47" s="95">
        <v>29</v>
      </c>
    </row>
    <row r="48" spans="1:6">
      <c r="A48" s="95" t="s">
        <v>375</v>
      </c>
      <c r="B48" s="95" t="s">
        <v>376</v>
      </c>
      <c r="D48" s="157">
        <v>5</v>
      </c>
      <c r="E48" s="157">
        <v>3</v>
      </c>
      <c r="F48" s="95">
        <v>8</v>
      </c>
    </row>
    <row r="49" spans="1:6">
      <c r="A49" s="158" t="s">
        <v>330</v>
      </c>
      <c r="B49" s="95" t="s">
        <v>331</v>
      </c>
      <c r="C49" s="157">
        <v>1</v>
      </c>
      <c r="E49" s="157">
        <v>12</v>
      </c>
      <c r="F49" s="95">
        <v>13</v>
      </c>
    </row>
    <row r="50" spans="1:6">
      <c r="A50" s="95" t="s">
        <v>629</v>
      </c>
      <c r="B50" s="95" t="s">
        <v>630</v>
      </c>
      <c r="D50" s="157">
        <v>3</v>
      </c>
      <c r="E50" s="157">
        <v>8</v>
      </c>
      <c r="F50" s="95">
        <v>11</v>
      </c>
    </row>
    <row r="51" spans="1:6">
      <c r="A51" s="95" t="s">
        <v>195</v>
      </c>
      <c r="B51" s="95" t="s">
        <v>195</v>
      </c>
      <c r="E51" s="157">
        <v>1</v>
      </c>
      <c r="F51" s="95">
        <v>1</v>
      </c>
    </row>
    <row r="52" spans="1:6">
      <c r="A52" s="95" t="s">
        <v>112</v>
      </c>
      <c r="B52" s="95" t="s">
        <v>113</v>
      </c>
      <c r="C52" s="157">
        <v>9</v>
      </c>
      <c r="D52" s="157">
        <v>41</v>
      </c>
      <c r="E52" s="157">
        <v>22</v>
      </c>
      <c r="F52" s="95">
        <v>72</v>
      </c>
    </row>
    <row r="53" spans="1:6">
      <c r="A53" s="296" t="s">
        <v>419</v>
      </c>
      <c r="B53" s="95" t="s">
        <v>420</v>
      </c>
      <c r="C53" s="157">
        <v>1</v>
      </c>
      <c r="D53" s="157">
        <v>5</v>
      </c>
      <c r="E53" s="157">
        <v>10</v>
      </c>
      <c r="F53" s="95">
        <v>16</v>
      </c>
    </row>
    <row r="54" spans="1:6">
      <c r="A54" s="95" t="s">
        <v>421</v>
      </c>
      <c r="B54" s="95" t="s">
        <v>422</v>
      </c>
      <c r="C54" s="157">
        <v>50</v>
      </c>
      <c r="D54" s="157">
        <v>24</v>
      </c>
      <c r="E54" s="157">
        <v>90</v>
      </c>
      <c r="F54" s="95">
        <v>164</v>
      </c>
    </row>
    <row r="55" spans="1:6">
      <c r="A55" s="95" t="s">
        <v>322</v>
      </c>
      <c r="B55" s="95" t="s">
        <v>323</v>
      </c>
      <c r="D55" s="157">
        <v>1</v>
      </c>
      <c r="F55" s="95">
        <v>1</v>
      </c>
    </row>
    <row r="56" spans="1:6">
      <c r="A56" s="95" t="s">
        <v>423</v>
      </c>
      <c r="B56" s="95" t="s">
        <v>424</v>
      </c>
      <c r="C56" s="157">
        <v>8</v>
      </c>
      <c r="D56" s="157">
        <v>4</v>
      </c>
      <c r="F56" s="95">
        <v>12</v>
      </c>
    </row>
    <row r="57" spans="1:6">
      <c r="A57" s="95" t="s">
        <v>425</v>
      </c>
      <c r="B57" s="95" t="s">
        <v>426</v>
      </c>
      <c r="C57" s="157">
        <v>9</v>
      </c>
      <c r="E57" s="157">
        <v>19</v>
      </c>
      <c r="F57" s="95">
        <v>28</v>
      </c>
    </row>
    <row r="58" spans="1:6">
      <c r="A58" s="95" t="s">
        <v>291</v>
      </c>
      <c r="B58" s="95" t="s">
        <v>292</v>
      </c>
      <c r="D58" s="157">
        <v>17</v>
      </c>
      <c r="F58" s="95">
        <v>17</v>
      </c>
    </row>
    <row r="59" spans="1:6">
      <c r="A59" s="95" t="s">
        <v>203</v>
      </c>
      <c r="B59" s="95" t="s">
        <v>427</v>
      </c>
      <c r="D59" s="157">
        <v>2</v>
      </c>
      <c r="F59" s="95">
        <v>2</v>
      </c>
    </row>
    <row r="60" spans="1:6">
      <c r="A60" s="95" t="s">
        <v>71</v>
      </c>
      <c r="B60" s="95" t="s">
        <v>72</v>
      </c>
      <c r="C60" s="157">
        <v>3763</v>
      </c>
      <c r="D60" s="157">
        <v>1781</v>
      </c>
      <c r="E60" s="157">
        <v>1570</v>
      </c>
      <c r="F60" s="95">
        <v>7114</v>
      </c>
    </row>
    <row r="61" spans="1:6">
      <c r="A61" s="95" t="s">
        <v>428</v>
      </c>
      <c r="B61" s="95" t="s">
        <v>429</v>
      </c>
      <c r="C61" s="157">
        <v>787</v>
      </c>
      <c r="F61" s="95">
        <v>787</v>
      </c>
    </row>
    <row r="62" spans="1:6">
      <c r="A62" s="95" t="s">
        <v>37</v>
      </c>
      <c r="B62" s="95" t="s">
        <v>430</v>
      </c>
      <c r="C62" s="157">
        <v>608</v>
      </c>
      <c r="D62" s="157">
        <v>353</v>
      </c>
      <c r="E62" s="157">
        <v>488</v>
      </c>
      <c r="F62" s="95">
        <v>1449</v>
      </c>
    </row>
    <row r="63" spans="1:6">
      <c r="A63" s="95" t="s">
        <v>372</v>
      </c>
      <c r="B63" s="95" t="s">
        <v>580</v>
      </c>
      <c r="C63" s="157">
        <v>438</v>
      </c>
      <c r="E63" s="157">
        <v>6</v>
      </c>
      <c r="F63" s="95">
        <v>444</v>
      </c>
    </row>
    <row r="64" spans="1:6">
      <c r="A64" s="95" t="s">
        <v>47</v>
      </c>
      <c r="B64" s="95" t="s">
        <v>48</v>
      </c>
      <c r="C64" s="157">
        <v>713</v>
      </c>
      <c r="D64" s="157">
        <v>479</v>
      </c>
      <c r="E64" s="157">
        <v>391</v>
      </c>
      <c r="F64" s="95">
        <v>1583</v>
      </c>
    </row>
    <row r="65" spans="1:6">
      <c r="A65" s="95" t="s">
        <v>753</v>
      </c>
      <c r="B65" s="95" t="s">
        <v>759</v>
      </c>
      <c r="D65" s="157">
        <v>55</v>
      </c>
      <c r="F65" s="95">
        <v>55</v>
      </c>
    </row>
    <row r="66" spans="1:6">
      <c r="A66" s="95" t="s">
        <v>105</v>
      </c>
      <c r="B66" s="95" t="s">
        <v>165</v>
      </c>
      <c r="C66" s="157">
        <v>114</v>
      </c>
      <c r="D66" s="157">
        <v>27</v>
      </c>
      <c r="E66" s="157">
        <v>55</v>
      </c>
      <c r="F66" s="95">
        <v>196</v>
      </c>
    </row>
    <row r="67" spans="1:6">
      <c r="A67" s="95" t="s">
        <v>431</v>
      </c>
      <c r="B67" s="95" t="s">
        <v>432</v>
      </c>
      <c r="E67" s="157">
        <v>1</v>
      </c>
      <c r="F67" s="95">
        <v>1</v>
      </c>
    </row>
    <row r="68" spans="1:6">
      <c r="A68" s="95" t="s">
        <v>187</v>
      </c>
      <c r="B68" s="95" t="s">
        <v>581</v>
      </c>
      <c r="C68" s="157">
        <v>122</v>
      </c>
      <c r="D68" s="157">
        <v>313</v>
      </c>
      <c r="E68" s="157">
        <v>365</v>
      </c>
      <c r="F68" s="95">
        <v>800</v>
      </c>
    </row>
    <row r="69" spans="1:6">
      <c r="A69" s="95" t="s">
        <v>73</v>
      </c>
      <c r="B69" s="95" t="s">
        <v>433</v>
      </c>
      <c r="C69" s="157">
        <v>22410</v>
      </c>
      <c r="D69" s="157">
        <v>7206</v>
      </c>
      <c r="E69" s="157">
        <v>2264</v>
      </c>
      <c r="F69" s="95">
        <v>31880</v>
      </c>
    </row>
    <row r="70" spans="1:6">
      <c r="A70" s="95" t="s">
        <v>77</v>
      </c>
      <c r="B70" s="95" t="s">
        <v>434</v>
      </c>
      <c r="C70" s="157">
        <v>846</v>
      </c>
      <c r="D70" s="157">
        <v>4860</v>
      </c>
      <c r="E70" s="157">
        <v>2824</v>
      </c>
      <c r="F70" s="95">
        <v>8530</v>
      </c>
    </row>
    <row r="71" spans="1:6">
      <c r="A71" s="95" t="s">
        <v>75</v>
      </c>
      <c r="B71" s="95" t="s">
        <v>417</v>
      </c>
      <c r="C71" s="157">
        <v>3085</v>
      </c>
      <c r="D71" s="157">
        <v>1095</v>
      </c>
      <c r="E71" s="157">
        <v>320</v>
      </c>
      <c r="F71" s="95">
        <v>4500</v>
      </c>
    </row>
    <row r="72" spans="1:6">
      <c r="A72" s="95" t="s">
        <v>79</v>
      </c>
      <c r="B72" s="95" t="s">
        <v>435</v>
      </c>
      <c r="C72" s="157">
        <v>708</v>
      </c>
      <c r="D72" s="157">
        <v>142</v>
      </c>
      <c r="E72" s="157">
        <v>286</v>
      </c>
      <c r="F72" s="95">
        <v>1136</v>
      </c>
    </row>
    <row r="73" spans="1:6">
      <c r="A73" s="95" t="s">
        <v>765</v>
      </c>
      <c r="B73" s="95" t="s">
        <v>766</v>
      </c>
      <c r="C73" s="157">
        <v>2</v>
      </c>
      <c r="F73" s="95">
        <v>2</v>
      </c>
    </row>
    <row r="74" spans="1:6">
      <c r="A74" s="95" t="s">
        <v>767</v>
      </c>
      <c r="B74" s="95" t="s">
        <v>766</v>
      </c>
      <c r="C74" s="157">
        <v>6</v>
      </c>
      <c r="F74" s="95">
        <v>6</v>
      </c>
    </row>
    <row r="75" spans="1:6">
      <c r="A75" s="95" t="s">
        <v>768</v>
      </c>
      <c r="B75" s="95" t="s">
        <v>766</v>
      </c>
      <c r="C75" s="157">
        <v>6</v>
      </c>
      <c r="F75" s="95">
        <v>6</v>
      </c>
    </row>
    <row r="76" spans="1:6">
      <c r="A76" s="95" t="s">
        <v>769</v>
      </c>
      <c r="B76" s="95" t="s">
        <v>770</v>
      </c>
      <c r="C76" s="157">
        <v>6</v>
      </c>
      <c r="F76" s="95">
        <v>6</v>
      </c>
    </row>
    <row r="77" spans="1:6">
      <c r="A77" s="95" t="s">
        <v>436</v>
      </c>
      <c r="B77" s="95" t="s">
        <v>437</v>
      </c>
      <c r="C77" s="157">
        <v>3300</v>
      </c>
      <c r="F77" s="95">
        <v>3300</v>
      </c>
    </row>
    <row r="78" spans="1:6">
      <c r="A78" s="95" t="s">
        <v>771</v>
      </c>
      <c r="B78" s="95" t="s">
        <v>766</v>
      </c>
      <c r="C78" s="157">
        <v>6</v>
      </c>
      <c r="F78" s="95">
        <v>6</v>
      </c>
    </row>
    <row r="79" spans="1:6">
      <c r="A79" s="95" t="s">
        <v>683</v>
      </c>
      <c r="B79" s="95" t="s">
        <v>684</v>
      </c>
      <c r="C79" s="157">
        <v>7</v>
      </c>
      <c r="F79" s="95">
        <v>7</v>
      </c>
    </row>
    <row r="80" spans="1:6">
      <c r="A80" s="95" t="s">
        <v>438</v>
      </c>
      <c r="B80" s="95" t="s">
        <v>439</v>
      </c>
      <c r="C80" s="157">
        <v>4</v>
      </c>
      <c r="F80" s="95">
        <v>4</v>
      </c>
    </row>
    <row r="81" spans="1:6">
      <c r="A81" s="95" t="s">
        <v>685</v>
      </c>
      <c r="B81" s="95" t="s">
        <v>686</v>
      </c>
      <c r="D81" s="157">
        <v>8</v>
      </c>
      <c r="E81" s="157">
        <v>2</v>
      </c>
      <c r="F81" s="95">
        <v>10</v>
      </c>
    </row>
    <row r="82" spans="1:6">
      <c r="A82" s="95" t="s">
        <v>687</v>
      </c>
      <c r="B82" s="95" t="s">
        <v>688</v>
      </c>
      <c r="D82" s="157">
        <v>4</v>
      </c>
      <c r="E82" s="157">
        <v>15</v>
      </c>
      <c r="F82" s="95">
        <v>19</v>
      </c>
    </row>
    <row r="83" spans="1:6">
      <c r="A83" s="95" t="s">
        <v>442</v>
      </c>
      <c r="B83" s="95" t="s">
        <v>443</v>
      </c>
      <c r="C83" s="157">
        <v>23</v>
      </c>
      <c r="D83" s="157">
        <v>8</v>
      </c>
      <c r="E83" s="157">
        <v>3</v>
      </c>
      <c r="F83" s="95">
        <v>34</v>
      </c>
    </row>
    <row r="84" spans="1:6">
      <c r="A84" s="95" t="s">
        <v>326</v>
      </c>
      <c r="B84" s="95" t="s">
        <v>327</v>
      </c>
      <c r="C84" s="157">
        <v>50</v>
      </c>
      <c r="D84" s="157">
        <v>3</v>
      </c>
      <c r="E84" s="157">
        <v>8</v>
      </c>
      <c r="F84" s="95">
        <v>61</v>
      </c>
    </row>
    <row r="85" spans="1:6">
      <c r="A85" s="95" t="s">
        <v>212</v>
      </c>
      <c r="B85" s="95" t="s">
        <v>213</v>
      </c>
      <c r="C85" s="157">
        <v>108</v>
      </c>
      <c r="D85" s="157">
        <v>43</v>
      </c>
      <c r="E85" s="157">
        <v>27</v>
      </c>
      <c r="F85" s="95">
        <v>178</v>
      </c>
    </row>
    <row r="86" spans="1:6">
      <c r="A86" s="95" t="s">
        <v>355</v>
      </c>
      <c r="B86" s="95" t="s">
        <v>356</v>
      </c>
      <c r="C86" s="157">
        <v>120</v>
      </c>
      <c r="D86" s="157">
        <v>43</v>
      </c>
      <c r="E86" s="157">
        <v>15</v>
      </c>
      <c r="F86" s="95">
        <v>178</v>
      </c>
    </row>
    <row r="87" spans="1:6">
      <c r="A87" s="95" t="s">
        <v>689</v>
      </c>
      <c r="B87" s="95" t="s">
        <v>690</v>
      </c>
      <c r="D87" s="157">
        <v>5</v>
      </c>
      <c r="E87" s="157">
        <v>1</v>
      </c>
      <c r="F87" s="95">
        <v>6</v>
      </c>
    </row>
    <row r="88" spans="1:6">
      <c r="A88" s="95" t="s">
        <v>633</v>
      </c>
      <c r="B88" s="95" t="s">
        <v>634</v>
      </c>
      <c r="C88" s="157">
        <v>162</v>
      </c>
      <c r="D88" s="157">
        <v>40</v>
      </c>
      <c r="E88" s="157">
        <v>20</v>
      </c>
      <c r="F88" s="95">
        <v>222</v>
      </c>
    </row>
    <row r="89" spans="1:6">
      <c r="A89" s="95" t="s">
        <v>444</v>
      </c>
      <c r="B89" s="95" t="s">
        <v>445</v>
      </c>
      <c r="C89" s="157">
        <v>4</v>
      </c>
      <c r="F89" s="95">
        <v>4</v>
      </c>
    </row>
    <row r="90" spans="1:6">
      <c r="A90" s="95" t="s">
        <v>446</v>
      </c>
      <c r="B90" s="95" t="s">
        <v>447</v>
      </c>
      <c r="C90" s="157">
        <v>10</v>
      </c>
      <c r="F90" s="95">
        <v>10</v>
      </c>
    </row>
    <row r="91" spans="1:6">
      <c r="A91" s="95" t="s">
        <v>448</v>
      </c>
      <c r="B91" s="95" t="s">
        <v>449</v>
      </c>
      <c r="C91" s="157">
        <v>4</v>
      </c>
      <c r="F91" s="95">
        <v>4</v>
      </c>
    </row>
    <row r="92" spans="1:6">
      <c r="A92" s="95" t="s">
        <v>350</v>
      </c>
      <c r="B92" s="95" t="s">
        <v>351</v>
      </c>
      <c r="C92" s="157">
        <v>79</v>
      </c>
      <c r="D92" s="157">
        <v>17</v>
      </c>
      <c r="E92" s="157">
        <v>2</v>
      </c>
      <c r="F92" s="95">
        <v>98</v>
      </c>
    </row>
    <row r="93" spans="1:6">
      <c r="A93" s="95" t="s">
        <v>348</v>
      </c>
      <c r="B93" s="95" t="s">
        <v>582</v>
      </c>
      <c r="C93" s="157">
        <v>38</v>
      </c>
      <c r="D93" s="157">
        <v>9</v>
      </c>
      <c r="F93" s="95">
        <v>47</v>
      </c>
    </row>
    <row r="94" spans="1:6">
      <c r="A94" s="95" t="s">
        <v>261</v>
      </c>
      <c r="B94" s="95" t="s">
        <v>262</v>
      </c>
      <c r="C94" s="157">
        <v>166</v>
      </c>
      <c r="D94" s="157">
        <v>56</v>
      </c>
      <c r="E94" s="157">
        <v>32</v>
      </c>
      <c r="F94" s="95">
        <v>254</v>
      </c>
    </row>
    <row r="95" spans="1:6">
      <c r="A95" s="95" t="s">
        <v>450</v>
      </c>
      <c r="B95" s="95" t="s">
        <v>451</v>
      </c>
      <c r="C95" s="157">
        <v>7</v>
      </c>
      <c r="F95" s="95">
        <v>7</v>
      </c>
    </row>
    <row r="96" spans="1:6">
      <c r="A96" s="95" t="s">
        <v>271</v>
      </c>
      <c r="B96" s="95" t="s">
        <v>272</v>
      </c>
      <c r="C96" s="157">
        <v>2</v>
      </c>
      <c r="D96" s="157">
        <v>1</v>
      </c>
      <c r="E96" s="157">
        <v>1</v>
      </c>
      <c r="F96" s="95">
        <v>4</v>
      </c>
    </row>
    <row r="97" spans="1:6">
      <c r="A97" s="95" t="s">
        <v>265</v>
      </c>
      <c r="B97" s="95" t="s">
        <v>266</v>
      </c>
      <c r="E97" s="157">
        <v>1</v>
      </c>
      <c r="F97" s="95">
        <v>1</v>
      </c>
    </row>
    <row r="98" spans="1:6">
      <c r="A98" s="95" t="s">
        <v>452</v>
      </c>
      <c r="B98" s="95" t="s">
        <v>453</v>
      </c>
      <c r="C98" s="157">
        <v>3</v>
      </c>
      <c r="F98" s="95">
        <v>3</v>
      </c>
    </row>
    <row r="99" spans="1:6">
      <c r="A99" s="95" t="s">
        <v>214</v>
      </c>
      <c r="B99" s="95" t="s">
        <v>215</v>
      </c>
      <c r="C99" s="157">
        <v>51</v>
      </c>
      <c r="D99" s="157">
        <v>61</v>
      </c>
      <c r="E99" s="157">
        <v>55</v>
      </c>
      <c r="F99" s="95">
        <v>167</v>
      </c>
    </row>
    <row r="100" spans="1:6">
      <c r="A100" s="95" t="s">
        <v>267</v>
      </c>
      <c r="B100" s="95" t="s">
        <v>268</v>
      </c>
      <c r="C100" s="157">
        <v>210</v>
      </c>
      <c r="D100" s="157">
        <v>82</v>
      </c>
      <c r="E100" s="157">
        <v>37</v>
      </c>
      <c r="F100" s="95">
        <v>329</v>
      </c>
    </row>
    <row r="101" spans="1:6">
      <c r="A101" s="95" t="s">
        <v>273</v>
      </c>
      <c r="B101" s="95" t="s">
        <v>274</v>
      </c>
      <c r="C101" s="157">
        <v>220</v>
      </c>
      <c r="D101" s="157">
        <v>61</v>
      </c>
      <c r="E101" s="157">
        <v>73</v>
      </c>
      <c r="F101" s="95">
        <v>354</v>
      </c>
    </row>
    <row r="102" spans="1:6">
      <c r="A102" s="95" t="s">
        <v>269</v>
      </c>
      <c r="B102" s="95" t="s">
        <v>270</v>
      </c>
      <c r="C102" s="157">
        <v>4</v>
      </c>
      <c r="D102" s="157">
        <v>74</v>
      </c>
      <c r="E102" s="157">
        <v>125</v>
      </c>
      <c r="F102" s="95">
        <v>203</v>
      </c>
    </row>
    <row r="103" spans="1:6">
      <c r="A103" s="95" t="s">
        <v>603</v>
      </c>
      <c r="B103" s="95" t="s">
        <v>604</v>
      </c>
      <c r="C103" s="157">
        <v>3</v>
      </c>
      <c r="F103" s="95">
        <v>3</v>
      </c>
    </row>
    <row r="104" spans="1:6">
      <c r="A104" s="95" t="s">
        <v>605</v>
      </c>
      <c r="B104" s="95" t="s">
        <v>606</v>
      </c>
      <c r="C104" s="157">
        <v>3</v>
      </c>
      <c r="F104" s="95">
        <v>3</v>
      </c>
    </row>
    <row r="105" spans="1:6">
      <c r="A105" s="95" t="s">
        <v>647</v>
      </c>
      <c r="B105" s="95" t="s">
        <v>648</v>
      </c>
      <c r="C105" s="157">
        <v>6</v>
      </c>
      <c r="F105" s="95">
        <v>6</v>
      </c>
    </row>
    <row r="106" spans="1:6">
      <c r="A106" s="95" t="s">
        <v>454</v>
      </c>
      <c r="B106" s="95" t="s">
        <v>455</v>
      </c>
      <c r="C106" s="157">
        <v>2</v>
      </c>
      <c r="F106" s="95">
        <v>2</v>
      </c>
    </row>
    <row r="107" spans="1:6">
      <c r="A107" s="95" t="s">
        <v>456</v>
      </c>
      <c r="B107" s="95" t="s">
        <v>457</v>
      </c>
      <c r="C107" s="157">
        <v>3</v>
      </c>
      <c r="E107" s="157">
        <v>10</v>
      </c>
      <c r="F107" s="95">
        <v>13</v>
      </c>
    </row>
    <row r="108" spans="1:6">
      <c r="A108" s="95" t="s">
        <v>339</v>
      </c>
      <c r="B108" s="95" t="s">
        <v>340</v>
      </c>
      <c r="C108" s="157">
        <v>134</v>
      </c>
      <c r="D108" s="157">
        <v>22</v>
      </c>
      <c r="E108" s="157">
        <v>35</v>
      </c>
      <c r="F108" s="95">
        <v>191</v>
      </c>
    </row>
    <row r="109" spans="1:6">
      <c r="A109" s="95" t="s">
        <v>673</v>
      </c>
      <c r="B109" s="95" t="s">
        <v>674</v>
      </c>
      <c r="D109" s="157">
        <v>6</v>
      </c>
      <c r="F109" s="95">
        <v>6</v>
      </c>
    </row>
    <row r="110" spans="1:6">
      <c r="A110" s="95" t="s">
        <v>675</v>
      </c>
      <c r="B110" s="95" t="s">
        <v>676</v>
      </c>
      <c r="D110" s="157">
        <v>6</v>
      </c>
      <c r="F110" s="95">
        <v>6</v>
      </c>
    </row>
    <row r="111" spans="1:6">
      <c r="A111" s="95" t="s">
        <v>458</v>
      </c>
      <c r="B111" s="95" t="s">
        <v>83</v>
      </c>
      <c r="C111" s="157">
        <v>3</v>
      </c>
      <c r="F111" s="95">
        <v>3</v>
      </c>
    </row>
    <row r="112" spans="1:6">
      <c r="A112" s="95" t="s">
        <v>459</v>
      </c>
      <c r="B112" s="95" t="s">
        <v>460</v>
      </c>
      <c r="C112" s="157">
        <v>2</v>
      </c>
      <c r="F112" s="95">
        <v>2</v>
      </c>
    </row>
    <row r="113" spans="1:6">
      <c r="A113" s="95" t="s">
        <v>691</v>
      </c>
      <c r="B113" s="95" t="s">
        <v>692</v>
      </c>
      <c r="D113" s="157">
        <v>36</v>
      </c>
      <c r="E113" s="157">
        <v>4</v>
      </c>
      <c r="F113" s="95">
        <v>40</v>
      </c>
    </row>
    <row r="114" spans="1:6">
      <c r="A114" s="95" t="s">
        <v>600</v>
      </c>
      <c r="B114" s="95" t="s">
        <v>598</v>
      </c>
      <c r="C114" s="157">
        <v>1444</v>
      </c>
      <c r="D114" s="157">
        <v>284</v>
      </c>
      <c r="E114" s="157">
        <v>426</v>
      </c>
      <c r="F114" s="95">
        <v>2154</v>
      </c>
    </row>
    <row r="115" spans="1:6">
      <c r="A115" s="95" t="s">
        <v>865</v>
      </c>
      <c r="B115" s="95" t="s">
        <v>866</v>
      </c>
      <c r="D115" s="157">
        <v>32</v>
      </c>
      <c r="E115" s="157">
        <v>8</v>
      </c>
      <c r="F115" s="95">
        <v>40</v>
      </c>
    </row>
    <row r="116" spans="1:6">
      <c r="A116" s="95" t="s">
        <v>583</v>
      </c>
      <c r="B116" s="95" t="s">
        <v>584</v>
      </c>
      <c r="C116" s="157">
        <v>82</v>
      </c>
      <c r="D116" s="157">
        <v>13</v>
      </c>
      <c r="E116" s="157">
        <v>8</v>
      </c>
      <c r="F116" s="95">
        <v>103</v>
      </c>
    </row>
    <row r="117" spans="1:6">
      <c r="A117" s="95" t="s">
        <v>875</v>
      </c>
      <c r="B117" s="95" t="s">
        <v>876</v>
      </c>
      <c r="C117" s="157">
        <v>2</v>
      </c>
      <c r="F117" s="95">
        <v>2</v>
      </c>
    </row>
    <row r="118" spans="1:6">
      <c r="A118" s="95" t="s">
        <v>607</v>
      </c>
      <c r="B118" s="95" t="s">
        <v>608</v>
      </c>
      <c r="C118" s="157">
        <v>1</v>
      </c>
      <c r="F118" s="95">
        <v>1</v>
      </c>
    </row>
    <row r="119" spans="1:6">
      <c r="A119" s="95" t="s">
        <v>772</v>
      </c>
      <c r="B119" s="95" t="s">
        <v>773</v>
      </c>
      <c r="C119" s="157">
        <v>1</v>
      </c>
      <c r="F119" s="95">
        <v>1</v>
      </c>
    </row>
    <row r="120" spans="1:6">
      <c r="A120" s="95" t="s">
        <v>761</v>
      </c>
      <c r="B120" s="95" t="s">
        <v>762</v>
      </c>
      <c r="C120" s="95">
        <v>2</v>
      </c>
      <c r="D120" s="95"/>
      <c r="F120" s="95">
        <v>2</v>
      </c>
    </row>
    <row r="121" spans="1:6">
      <c r="A121" s="95" t="s">
        <v>461</v>
      </c>
      <c r="B121" s="95" t="s">
        <v>462</v>
      </c>
      <c r="C121" s="157">
        <v>4</v>
      </c>
      <c r="F121" s="95">
        <v>4</v>
      </c>
    </row>
    <row r="122" spans="1:6">
      <c r="A122" s="95" t="s">
        <v>463</v>
      </c>
      <c r="B122" s="95" t="s">
        <v>464</v>
      </c>
      <c r="C122" s="157">
        <v>3</v>
      </c>
      <c r="E122" s="157">
        <v>10</v>
      </c>
      <c r="F122" s="95">
        <v>13</v>
      </c>
    </row>
    <row r="123" spans="1:6">
      <c r="A123" s="95" t="s">
        <v>465</v>
      </c>
      <c r="B123" s="95" t="s">
        <v>466</v>
      </c>
      <c r="C123" s="157">
        <v>7</v>
      </c>
      <c r="F123" s="95">
        <v>7</v>
      </c>
    </row>
    <row r="124" spans="1:6">
      <c r="A124" s="95" t="s">
        <v>467</v>
      </c>
      <c r="B124" s="95" t="s">
        <v>468</v>
      </c>
      <c r="C124" s="157">
        <v>5</v>
      </c>
      <c r="E124" s="157">
        <v>21</v>
      </c>
      <c r="F124" s="95">
        <v>26</v>
      </c>
    </row>
    <row r="125" spans="1:6">
      <c r="A125" s="95" t="s">
        <v>585</v>
      </c>
      <c r="B125" s="95" t="s">
        <v>586</v>
      </c>
      <c r="C125" s="157">
        <v>8</v>
      </c>
      <c r="F125" s="95">
        <v>8</v>
      </c>
    </row>
    <row r="126" spans="1:6">
      <c r="A126" s="95" t="s">
        <v>469</v>
      </c>
      <c r="B126" s="95" t="s">
        <v>470</v>
      </c>
      <c r="C126" s="157">
        <v>1</v>
      </c>
      <c r="E126" s="157">
        <v>18</v>
      </c>
      <c r="F126" s="95">
        <v>19</v>
      </c>
    </row>
    <row r="127" spans="1:6">
      <c r="A127" s="95" t="s">
        <v>471</v>
      </c>
      <c r="B127" s="95" t="s">
        <v>472</v>
      </c>
      <c r="C127" s="157">
        <v>4</v>
      </c>
      <c r="F127" s="95">
        <v>4</v>
      </c>
    </row>
    <row r="128" spans="1:6">
      <c r="A128" s="95" t="s">
        <v>473</v>
      </c>
      <c r="B128" s="95" t="s">
        <v>474</v>
      </c>
      <c r="C128" s="157">
        <v>2</v>
      </c>
      <c r="F128" s="95">
        <v>2</v>
      </c>
    </row>
    <row r="129" spans="1:6">
      <c r="A129" s="95" t="s">
        <v>649</v>
      </c>
      <c r="B129" s="95" t="s">
        <v>650</v>
      </c>
      <c r="C129" s="157">
        <v>1</v>
      </c>
      <c r="F129" s="95">
        <v>1</v>
      </c>
    </row>
    <row r="130" spans="1:6">
      <c r="A130" s="95" t="s">
        <v>475</v>
      </c>
      <c r="B130" s="95" t="s">
        <v>476</v>
      </c>
      <c r="C130" s="157">
        <v>1</v>
      </c>
      <c r="F130" s="95">
        <v>1</v>
      </c>
    </row>
    <row r="131" spans="1:6">
      <c r="A131" s="95" t="s">
        <v>216</v>
      </c>
      <c r="B131" s="95" t="s">
        <v>217</v>
      </c>
      <c r="C131" s="157">
        <v>336</v>
      </c>
      <c r="D131" s="157">
        <v>125</v>
      </c>
      <c r="E131" s="157">
        <v>102</v>
      </c>
      <c r="F131" s="95">
        <v>563</v>
      </c>
    </row>
    <row r="132" spans="1:6">
      <c r="A132" s="95" t="s">
        <v>477</v>
      </c>
      <c r="B132" s="95" t="s">
        <v>478</v>
      </c>
      <c r="C132" s="157">
        <v>6</v>
      </c>
      <c r="E132" s="157">
        <v>3</v>
      </c>
      <c r="F132" s="95">
        <v>9</v>
      </c>
    </row>
    <row r="133" spans="1:6">
      <c r="A133" s="95" t="s">
        <v>693</v>
      </c>
      <c r="B133" s="95" t="s">
        <v>694</v>
      </c>
      <c r="D133" s="157">
        <v>18</v>
      </c>
      <c r="E133" s="157">
        <v>16</v>
      </c>
      <c r="F133" s="95">
        <v>34</v>
      </c>
    </row>
    <row r="134" spans="1:6">
      <c r="A134" s="95" t="s">
        <v>695</v>
      </c>
      <c r="B134" s="95" t="s">
        <v>696</v>
      </c>
      <c r="D134" s="157">
        <v>9</v>
      </c>
      <c r="E134" s="157">
        <v>23</v>
      </c>
      <c r="F134" s="95">
        <v>32</v>
      </c>
    </row>
    <row r="135" spans="1:6">
      <c r="A135" s="95" t="s">
        <v>697</v>
      </c>
      <c r="B135" s="95" t="s">
        <v>698</v>
      </c>
      <c r="D135" s="157">
        <v>18</v>
      </c>
      <c r="E135" s="157">
        <v>14</v>
      </c>
      <c r="F135" s="95">
        <v>32</v>
      </c>
    </row>
    <row r="136" spans="1:6">
      <c r="A136" s="95" t="s">
        <v>368</v>
      </c>
      <c r="B136" s="95" t="s">
        <v>369</v>
      </c>
      <c r="C136" s="157">
        <v>230</v>
      </c>
      <c r="D136" s="157">
        <v>93</v>
      </c>
      <c r="E136" s="157">
        <v>29</v>
      </c>
      <c r="F136" s="95">
        <v>352</v>
      </c>
    </row>
    <row r="137" spans="1:6">
      <c r="A137" s="95" t="s">
        <v>651</v>
      </c>
      <c r="B137" s="95" t="s">
        <v>652</v>
      </c>
      <c r="C137" s="157">
        <v>36</v>
      </c>
      <c r="F137" s="95">
        <v>36</v>
      </c>
    </row>
    <row r="138" spans="1:6">
      <c r="A138" s="95" t="s">
        <v>479</v>
      </c>
      <c r="B138" s="95" t="s">
        <v>480</v>
      </c>
      <c r="C138" s="157">
        <v>4</v>
      </c>
      <c r="E138" s="157">
        <v>3</v>
      </c>
      <c r="F138" s="95">
        <v>7</v>
      </c>
    </row>
    <row r="139" spans="1:6">
      <c r="A139" s="158" t="s">
        <v>481</v>
      </c>
      <c r="B139" s="95" t="s">
        <v>482</v>
      </c>
      <c r="C139" s="157">
        <v>17</v>
      </c>
      <c r="F139" s="95">
        <v>17</v>
      </c>
    </row>
    <row r="140" spans="1:6">
      <c r="A140" s="95" t="s">
        <v>699</v>
      </c>
      <c r="B140" s="95" t="s">
        <v>700</v>
      </c>
      <c r="C140" s="157">
        <v>2</v>
      </c>
      <c r="F140" s="95">
        <v>2</v>
      </c>
    </row>
    <row r="141" spans="1:6">
      <c r="A141" s="365" t="s">
        <v>595</v>
      </c>
      <c r="B141" s="365" t="s">
        <v>125</v>
      </c>
      <c r="C141" s="366">
        <v>320</v>
      </c>
      <c r="D141" s="366"/>
      <c r="E141" s="366">
        <v>39</v>
      </c>
      <c r="F141" s="365">
        <v>359</v>
      </c>
    </row>
    <row r="142" spans="1:6">
      <c r="A142" s="95" t="s">
        <v>39</v>
      </c>
      <c r="B142" s="95" t="s">
        <v>40</v>
      </c>
      <c r="C142" s="157">
        <v>579</v>
      </c>
      <c r="D142" s="157">
        <v>503</v>
      </c>
      <c r="E142" s="157">
        <v>339</v>
      </c>
      <c r="F142" s="95">
        <v>1421</v>
      </c>
    </row>
    <row r="143" spans="1:6">
      <c r="A143" s="95" t="s">
        <v>243</v>
      </c>
      <c r="B143" s="95" t="s">
        <v>244</v>
      </c>
      <c r="C143" s="157">
        <v>102</v>
      </c>
      <c r="D143" s="157">
        <v>12</v>
      </c>
      <c r="E143" s="157">
        <v>6</v>
      </c>
      <c r="F143" s="95">
        <v>120</v>
      </c>
    </row>
    <row r="144" spans="1:6">
      <c r="A144" s="95" t="s">
        <v>41</v>
      </c>
      <c r="B144" s="95" t="s">
        <v>42</v>
      </c>
      <c r="C144" s="157">
        <v>75</v>
      </c>
      <c r="D144" s="157">
        <v>15</v>
      </c>
      <c r="E144" s="157">
        <v>30</v>
      </c>
      <c r="F144" s="95">
        <v>120</v>
      </c>
    </row>
    <row r="145" spans="1:6">
      <c r="A145" s="95" t="s">
        <v>85</v>
      </c>
      <c r="B145" s="95" t="s">
        <v>701</v>
      </c>
      <c r="C145" s="157">
        <v>12</v>
      </c>
      <c r="E145" s="157">
        <v>13</v>
      </c>
      <c r="F145" s="95">
        <v>25</v>
      </c>
    </row>
    <row r="146" spans="1:6">
      <c r="A146" s="95" t="s">
        <v>87</v>
      </c>
      <c r="B146" s="95" t="s">
        <v>88</v>
      </c>
      <c r="D146" s="157">
        <v>15</v>
      </c>
      <c r="F146" s="95">
        <v>15</v>
      </c>
    </row>
    <row r="147" spans="1:6">
      <c r="A147" s="95" t="s">
        <v>93</v>
      </c>
      <c r="B147" s="95" t="s">
        <v>94</v>
      </c>
      <c r="C147" s="157">
        <v>3</v>
      </c>
      <c r="F147" s="95">
        <v>3</v>
      </c>
    </row>
    <row r="148" spans="1:6">
      <c r="A148" s="95" t="s">
        <v>96</v>
      </c>
      <c r="B148" s="95" t="s">
        <v>97</v>
      </c>
      <c r="D148" s="157">
        <v>26</v>
      </c>
      <c r="E148" s="157">
        <v>8</v>
      </c>
      <c r="F148" s="95">
        <v>34</v>
      </c>
    </row>
    <row r="149" spans="1:6">
      <c r="A149" s="95" t="s">
        <v>99</v>
      </c>
      <c r="B149" s="95" t="s">
        <v>100</v>
      </c>
      <c r="C149" s="157">
        <v>9</v>
      </c>
      <c r="D149" s="157">
        <v>65</v>
      </c>
      <c r="E149" s="157">
        <v>25</v>
      </c>
      <c r="F149" s="95">
        <v>99</v>
      </c>
    </row>
    <row r="150" spans="1:6">
      <c r="A150" s="95" t="s">
        <v>190</v>
      </c>
      <c r="B150" s="95" t="s">
        <v>191</v>
      </c>
      <c r="E150" s="157">
        <v>47</v>
      </c>
      <c r="F150" s="95">
        <v>47</v>
      </c>
    </row>
    <row r="151" spans="1:6">
      <c r="A151" s="95" t="s">
        <v>82</v>
      </c>
      <c r="B151" s="95" t="s">
        <v>83</v>
      </c>
      <c r="C151" s="157">
        <v>8</v>
      </c>
      <c r="F151" s="95">
        <v>8</v>
      </c>
    </row>
    <row r="152" spans="1:6">
      <c r="A152" s="95" t="s">
        <v>208</v>
      </c>
      <c r="B152" s="95" t="s">
        <v>209</v>
      </c>
      <c r="C152" s="157">
        <v>3</v>
      </c>
      <c r="F152" s="95">
        <v>3</v>
      </c>
    </row>
    <row r="153" spans="1:6">
      <c r="A153" s="95" t="s">
        <v>124</v>
      </c>
      <c r="B153" s="95" t="s">
        <v>587</v>
      </c>
      <c r="E153" s="157">
        <v>3</v>
      </c>
      <c r="F153" s="95">
        <v>3</v>
      </c>
    </row>
    <row r="154" spans="1:6">
      <c r="A154" s="95" t="s">
        <v>107</v>
      </c>
      <c r="B154" s="95" t="s">
        <v>485</v>
      </c>
      <c r="D154" s="157">
        <v>7</v>
      </c>
      <c r="F154" s="95">
        <v>7</v>
      </c>
    </row>
    <row r="155" spans="1:6">
      <c r="A155" s="95" t="s">
        <v>197</v>
      </c>
      <c r="B155" s="158" t="s">
        <v>588</v>
      </c>
      <c r="D155" s="157">
        <v>1</v>
      </c>
      <c r="F155" s="95">
        <v>1</v>
      </c>
    </row>
    <row r="156" spans="1:6">
      <c r="A156" s="95" t="s">
        <v>301</v>
      </c>
      <c r="B156" s="158" t="s">
        <v>302</v>
      </c>
      <c r="C156" s="157">
        <v>3</v>
      </c>
      <c r="D156" s="157">
        <v>9</v>
      </c>
      <c r="E156" s="157">
        <v>1</v>
      </c>
      <c r="F156" s="95">
        <v>13</v>
      </c>
    </row>
    <row r="157" spans="1:6">
      <c r="A157" s="95" t="s">
        <v>486</v>
      </c>
      <c r="B157" s="95" t="s">
        <v>487</v>
      </c>
      <c r="D157" s="157">
        <v>2</v>
      </c>
      <c r="F157" s="95">
        <v>2</v>
      </c>
    </row>
    <row r="158" spans="1:6">
      <c r="A158" s="95" t="s">
        <v>303</v>
      </c>
      <c r="B158" s="95" t="s">
        <v>304</v>
      </c>
      <c r="C158" s="157">
        <v>2</v>
      </c>
      <c r="F158" s="95">
        <v>2</v>
      </c>
    </row>
    <row r="159" spans="1:6">
      <c r="A159" s="95" t="s">
        <v>488</v>
      </c>
      <c r="B159" s="95" t="s">
        <v>489</v>
      </c>
      <c r="D159" s="157">
        <v>18</v>
      </c>
      <c r="F159" s="95">
        <v>18</v>
      </c>
    </row>
    <row r="160" spans="1:6">
      <c r="A160" s="95" t="s">
        <v>774</v>
      </c>
      <c r="B160" s="95" t="s">
        <v>320</v>
      </c>
      <c r="C160" s="157">
        <v>19</v>
      </c>
      <c r="F160" s="95">
        <v>19</v>
      </c>
    </row>
    <row r="161" spans="1:6">
      <c r="A161" s="95" t="s">
        <v>319</v>
      </c>
      <c r="B161" s="95" t="s">
        <v>320</v>
      </c>
      <c r="D161" s="157">
        <v>117</v>
      </c>
      <c r="E161" s="157">
        <v>2</v>
      </c>
      <c r="F161" s="95">
        <v>119</v>
      </c>
    </row>
    <row r="162" spans="1:6">
      <c r="A162" s="95" t="s">
        <v>653</v>
      </c>
      <c r="B162" s="95" t="s">
        <v>654</v>
      </c>
      <c r="C162" s="157">
        <v>2</v>
      </c>
      <c r="F162" s="95">
        <v>2</v>
      </c>
    </row>
    <row r="163" spans="1:6">
      <c r="A163" s="95" t="s">
        <v>155</v>
      </c>
      <c r="B163" s="95" t="s">
        <v>156</v>
      </c>
      <c r="C163" s="157">
        <v>3423</v>
      </c>
      <c r="D163" s="157">
        <v>191</v>
      </c>
      <c r="E163" s="157">
        <v>314</v>
      </c>
      <c r="F163" s="95">
        <v>3928</v>
      </c>
    </row>
    <row r="164" spans="1:6">
      <c r="A164" s="95" t="s">
        <v>492</v>
      </c>
      <c r="B164" s="95" t="s">
        <v>493</v>
      </c>
      <c r="C164" s="157">
        <v>2</v>
      </c>
      <c r="F164" s="95">
        <v>2</v>
      </c>
    </row>
    <row r="165" spans="1:6">
      <c r="A165" s="95" t="s">
        <v>702</v>
      </c>
      <c r="B165" s="95" t="s">
        <v>154</v>
      </c>
      <c r="E165" s="157">
        <v>7</v>
      </c>
      <c r="F165" s="95">
        <v>7</v>
      </c>
    </row>
    <row r="166" spans="1:6">
      <c r="A166" s="95" t="s">
        <v>703</v>
      </c>
      <c r="B166" s="95" t="s">
        <v>154</v>
      </c>
      <c r="E166" s="157">
        <v>3</v>
      </c>
      <c r="F166" s="95">
        <v>3</v>
      </c>
    </row>
    <row r="167" spans="1:6">
      <c r="A167" s="95" t="s">
        <v>210</v>
      </c>
      <c r="B167" s="95" t="s">
        <v>154</v>
      </c>
      <c r="C167" s="157">
        <v>1422</v>
      </c>
      <c r="D167" s="157">
        <v>493</v>
      </c>
      <c r="E167" s="157">
        <v>310</v>
      </c>
      <c r="F167" s="95">
        <v>2225</v>
      </c>
    </row>
    <row r="168" spans="1:6">
      <c r="A168" s="95" t="s">
        <v>153</v>
      </c>
      <c r="B168" s="95" t="s">
        <v>154</v>
      </c>
      <c r="C168" s="157">
        <v>8</v>
      </c>
      <c r="F168" s="95">
        <v>8</v>
      </c>
    </row>
    <row r="169" spans="1:6">
      <c r="A169" s="95" t="s">
        <v>655</v>
      </c>
      <c r="B169" s="95" t="s">
        <v>656</v>
      </c>
      <c r="C169" s="157">
        <v>3</v>
      </c>
      <c r="F169" s="95">
        <v>3</v>
      </c>
    </row>
    <row r="170" spans="1:6">
      <c r="A170" s="95" t="s">
        <v>161</v>
      </c>
      <c r="B170" s="95" t="s">
        <v>494</v>
      </c>
      <c r="C170" s="157">
        <v>651</v>
      </c>
      <c r="D170" s="157">
        <v>231</v>
      </c>
      <c r="E170" s="157">
        <v>146</v>
      </c>
      <c r="F170" s="95">
        <v>1028</v>
      </c>
    </row>
    <row r="171" spans="1:6">
      <c r="A171" s="95" t="s">
        <v>495</v>
      </c>
      <c r="B171" s="95" t="s">
        <v>496</v>
      </c>
      <c r="C171" s="157">
        <v>45</v>
      </c>
      <c r="D171" s="157">
        <v>16</v>
      </c>
      <c r="F171" s="95">
        <v>61</v>
      </c>
    </row>
    <row r="172" spans="1:6">
      <c r="A172" s="95" t="s">
        <v>704</v>
      </c>
      <c r="B172" s="95" t="s">
        <v>705</v>
      </c>
      <c r="C172" s="157">
        <v>3</v>
      </c>
      <c r="F172" s="95">
        <v>3</v>
      </c>
    </row>
    <row r="173" spans="1:6">
      <c r="A173" s="95" t="s">
        <v>497</v>
      </c>
      <c r="B173" s="95" t="s">
        <v>498</v>
      </c>
      <c r="E173" s="157">
        <v>2</v>
      </c>
      <c r="F173" s="95">
        <v>2</v>
      </c>
    </row>
    <row r="174" spans="1:6">
      <c r="A174" s="95" t="s">
        <v>657</v>
      </c>
      <c r="B174" s="95" t="s">
        <v>658</v>
      </c>
      <c r="C174" s="157">
        <v>1</v>
      </c>
      <c r="F174" s="95">
        <v>1</v>
      </c>
    </row>
    <row r="175" spans="1:6">
      <c r="A175" s="95" t="s">
        <v>609</v>
      </c>
      <c r="B175" s="95" t="s">
        <v>610</v>
      </c>
      <c r="C175" s="157">
        <v>2</v>
      </c>
      <c r="F175" s="95">
        <v>2</v>
      </c>
    </row>
    <row r="176" spans="1:6">
      <c r="A176" s="95" t="s">
        <v>293</v>
      </c>
      <c r="B176" s="95" t="s">
        <v>294</v>
      </c>
      <c r="C176" s="157">
        <v>10</v>
      </c>
      <c r="D176" s="157">
        <v>161</v>
      </c>
      <c r="E176" s="157">
        <v>279</v>
      </c>
      <c r="F176" s="95">
        <v>450</v>
      </c>
    </row>
    <row r="177" spans="1:6">
      <c r="A177" s="95" t="s">
        <v>297</v>
      </c>
      <c r="B177" s="95" t="s">
        <v>294</v>
      </c>
      <c r="C177" s="157">
        <v>212</v>
      </c>
      <c r="D177" s="157">
        <v>69</v>
      </c>
      <c r="F177" s="95">
        <v>281</v>
      </c>
    </row>
    <row r="178" spans="1:6">
      <c r="A178" s="95" t="s">
        <v>499</v>
      </c>
      <c r="B178" s="95" t="s">
        <v>294</v>
      </c>
      <c r="C178" s="157">
        <v>63</v>
      </c>
      <c r="D178" s="157">
        <v>20</v>
      </c>
      <c r="E178" s="157">
        <v>9</v>
      </c>
      <c r="F178" s="95">
        <v>92</v>
      </c>
    </row>
    <row r="179" spans="1:6">
      <c r="A179" s="95" t="s">
        <v>32</v>
      </c>
      <c r="B179" s="95" t="s">
        <v>33</v>
      </c>
      <c r="C179" s="157">
        <v>920</v>
      </c>
      <c r="D179" s="157">
        <v>181</v>
      </c>
      <c r="F179" s="95">
        <v>1101</v>
      </c>
    </row>
    <row r="180" spans="1:6">
      <c r="A180" s="95" t="s">
        <v>902</v>
      </c>
      <c r="B180" s="95" t="s">
        <v>33</v>
      </c>
      <c r="C180" s="157">
        <v>1</v>
      </c>
      <c r="F180" s="95">
        <v>1</v>
      </c>
    </row>
    <row r="181" spans="1:6">
      <c r="A181" s="95" t="s">
        <v>305</v>
      </c>
      <c r="B181" s="95" t="s">
        <v>33</v>
      </c>
      <c r="D181" s="157">
        <v>1</v>
      </c>
      <c r="F181" s="95">
        <v>1</v>
      </c>
    </row>
    <row r="182" spans="1:6">
      <c r="A182" s="95" t="s">
        <v>589</v>
      </c>
      <c r="B182" s="95" t="s">
        <v>33</v>
      </c>
      <c r="C182" s="157">
        <v>43</v>
      </c>
      <c r="F182" s="95">
        <v>43</v>
      </c>
    </row>
    <row r="183" spans="1:6">
      <c r="A183" s="95" t="s">
        <v>706</v>
      </c>
      <c r="B183" s="95" t="s">
        <v>33</v>
      </c>
      <c r="C183" s="157">
        <v>42</v>
      </c>
      <c r="F183" s="95">
        <v>42</v>
      </c>
    </row>
    <row r="184" spans="1:6">
      <c r="A184" s="95" t="s">
        <v>500</v>
      </c>
      <c r="B184" s="95" t="s">
        <v>33</v>
      </c>
      <c r="C184" s="157">
        <v>11</v>
      </c>
      <c r="F184" s="95">
        <v>11</v>
      </c>
    </row>
    <row r="185" spans="1:6">
      <c r="A185" s="95" t="s">
        <v>501</v>
      </c>
      <c r="B185" s="95" t="s">
        <v>502</v>
      </c>
      <c r="C185" s="157">
        <v>54</v>
      </c>
      <c r="D185" s="157">
        <v>94</v>
      </c>
      <c r="E185" s="157">
        <v>80</v>
      </c>
      <c r="F185" s="95">
        <v>228</v>
      </c>
    </row>
    <row r="186" spans="1:6">
      <c r="A186" s="95" t="s">
        <v>707</v>
      </c>
      <c r="B186" s="95" t="s">
        <v>502</v>
      </c>
      <c r="E186" s="157">
        <v>1</v>
      </c>
      <c r="F186" s="95">
        <v>1</v>
      </c>
    </row>
    <row r="187" spans="1:6">
      <c r="A187" s="95" t="s">
        <v>503</v>
      </c>
      <c r="B187" s="95" t="s">
        <v>296</v>
      </c>
      <c r="C187" s="157">
        <v>89</v>
      </c>
      <c r="D187" s="157">
        <v>6</v>
      </c>
      <c r="F187" s="95">
        <v>95</v>
      </c>
    </row>
    <row r="188" spans="1:6">
      <c r="A188" s="95" t="s">
        <v>295</v>
      </c>
      <c r="B188" s="95" t="s">
        <v>296</v>
      </c>
      <c r="C188" s="157">
        <v>16</v>
      </c>
      <c r="D188" s="157">
        <v>69</v>
      </c>
      <c r="F188" s="95">
        <v>85</v>
      </c>
    </row>
    <row r="189" spans="1:6">
      <c r="A189" s="95" t="s">
        <v>163</v>
      </c>
      <c r="B189" s="95" t="s">
        <v>296</v>
      </c>
      <c r="D189" s="157">
        <v>59</v>
      </c>
      <c r="E189" s="157">
        <v>55</v>
      </c>
      <c r="F189" s="95">
        <v>114</v>
      </c>
    </row>
    <row r="190" spans="1:6">
      <c r="A190" s="95" t="s">
        <v>504</v>
      </c>
      <c r="B190" s="95" t="s">
        <v>296</v>
      </c>
      <c r="C190" s="157">
        <v>11</v>
      </c>
      <c r="F190" s="95">
        <v>11</v>
      </c>
    </row>
    <row r="191" spans="1:6">
      <c r="A191" s="95" t="s">
        <v>505</v>
      </c>
      <c r="B191" s="95" t="s">
        <v>296</v>
      </c>
      <c r="C191" s="157">
        <v>445</v>
      </c>
      <c r="D191" s="157">
        <v>101</v>
      </c>
      <c r="E191" s="157">
        <v>109</v>
      </c>
      <c r="F191" s="95">
        <v>655</v>
      </c>
    </row>
    <row r="192" spans="1:6">
      <c r="A192" s="95" t="s">
        <v>306</v>
      </c>
      <c r="B192" s="95" t="s">
        <v>296</v>
      </c>
      <c r="C192" s="157">
        <v>2</v>
      </c>
      <c r="D192" s="157">
        <v>17</v>
      </c>
      <c r="E192" s="157">
        <v>6</v>
      </c>
      <c r="F192" s="95">
        <v>25</v>
      </c>
    </row>
    <row r="193" spans="1:6">
      <c r="A193" s="95" t="s">
        <v>506</v>
      </c>
      <c r="B193" s="95" t="s">
        <v>507</v>
      </c>
      <c r="D193" s="157">
        <v>132</v>
      </c>
      <c r="F193" s="95">
        <v>132</v>
      </c>
    </row>
    <row r="194" spans="1:6">
      <c r="A194" s="95" t="s">
        <v>708</v>
      </c>
      <c r="B194" s="95" t="s">
        <v>709</v>
      </c>
      <c r="E194" s="157">
        <v>1</v>
      </c>
      <c r="F194" s="95">
        <v>1</v>
      </c>
    </row>
    <row r="195" spans="1:6">
      <c r="A195" s="95" t="s">
        <v>508</v>
      </c>
      <c r="B195" s="95" t="s">
        <v>509</v>
      </c>
      <c r="C195" s="157">
        <v>40</v>
      </c>
      <c r="D195" s="157">
        <v>40</v>
      </c>
      <c r="E195" s="157">
        <v>78</v>
      </c>
      <c r="F195" s="95">
        <v>158</v>
      </c>
    </row>
    <row r="196" spans="1:6">
      <c r="A196" s="95" t="s">
        <v>510</v>
      </c>
      <c r="B196" s="158" t="s">
        <v>364</v>
      </c>
      <c r="C196" s="157">
        <v>1</v>
      </c>
      <c r="E196" s="157">
        <v>7</v>
      </c>
      <c r="F196" s="95">
        <v>8</v>
      </c>
    </row>
    <row r="197" spans="1:6">
      <c r="A197" s="95" t="s">
        <v>511</v>
      </c>
      <c r="B197" s="95" t="s">
        <v>364</v>
      </c>
      <c r="C197" s="157">
        <v>256</v>
      </c>
      <c r="D197" s="157">
        <v>2</v>
      </c>
      <c r="E197" s="157">
        <v>26</v>
      </c>
      <c r="F197" s="95">
        <v>284</v>
      </c>
    </row>
    <row r="198" spans="1:6">
      <c r="A198" s="95" t="s">
        <v>710</v>
      </c>
      <c r="B198" s="95" t="s">
        <v>364</v>
      </c>
      <c r="E198" s="157">
        <v>6</v>
      </c>
      <c r="F198" s="95">
        <v>6</v>
      </c>
    </row>
    <row r="199" spans="1:6">
      <c r="A199" s="95" t="s">
        <v>512</v>
      </c>
      <c r="B199" s="95" t="s">
        <v>364</v>
      </c>
      <c r="C199" s="157">
        <v>13</v>
      </c>
      <c r="E199" s="157">
        <v>8</v>
      </c>
      <c r="F199" s="95">
        <v>21</v>
      </c>
    </row>
    <row r="200" spans="1:6">
      <c r="A200" s="95" t="s">
        <v>363</v>
      </c>
      <c r="B200" s="95" t="s">
        <v>364</v>
      </c>
      <c r="C200" s="157">
        <v>372</v>
      </c>
      <c r="D200" s="157">
        <v>153</v>
      </c>
      <c r="E200" s="157">
        <v>128</v>
      </c>
      <c r="F200" s="95">
        <v>653</v>
      </c>
    </row>
    <row r="201" spans="1:6">
      <c r="A201" s="95" t="s">
        <v>880</v>
      </c>
      <c r="B201" s="95" t="s">
        <v>364</v>
      </c>
      <c r="C201" s="157">
        <v>452</v>
      </c>
      <c r="F201" s="95">
        <v>452</v>
      </c>
    </row>
    <row r="202" spans="1:6">
      <c r="A202" s="95" t="s">
        <v>711</v>
      </c>
      <c r="B202" s="95" t="s">
        <v>364</v>
      </c>
      <c r="E202" s="157">
        <v>4</v>
      </c>
      <c r="F202" s="95">
        <v>4</v>
      </c>
    </row>
    <row r="203" spans="1:6">
      <c r="A203" s="95" t="s">
        <v>513</v>
      </c>
      <c r="B203" s="95" t="s">
        <v>364</v>
      </c>
      <c r="C203" s="157">
        <v>9</v>
      </c>
      <c r="E203" s="157">
        <v>4</v>
      </c>
      <c r="F203" s="95">
        <v>13</v>
      </c>
    </row>
    <row r="204" spans="1:6">
      <c r="A204" s="95" t="s">
        <v>712</v>
      </c>
      <c r="B204" s="95" t="s">
        <v>514</v>
      </c>
      <c r="C204" s="157">
        <v>4</v>
      </c>
      <c r="E204" s="157">
        <v>1</v>
      </c>
      <c r="F204" s="95">
        <v>5</v>
      </c>
    </row>
    <row r="205" spans="1:6">
      <c r="A205" s="95" t="s">
        <v>713</v>
      </c>
      <c r="B205" s="95" t="s">
        <v>514</v>
      </c>
      <c r="E205" s="157">
        <v>1</v>
      </c>
      <c r="F205" s="95">
        <v>1</v>
      </c>
    </row>
    <row r="206" spans="1:6">
      <c r="A206" s="95" t="s">
        <v>714</v>
      </c>
      <c r="B206" s="95" t="s">
        <v>358</v>
      </c>
      <c r="C206" s="157">
        <v>5</v>
      </c>
      <c r="D206" s="157">
        <v>1</v>
      </c>
      <c r="E206" s="157">
        <v>2</v>
      </c>
      <c r="F206" s="95">
        <v>8</v>
      </c>
    </row>
    <row r="207" spans="1:6">
      <c r="A207" s="95" t="s">
        <v>357</v>
      </c>
      <c r="B207" s="95" t="s">
        <v>358</v>
      </c>
      <c r="C207" s="157">
        <v>708</v>
      </c>
      <c r="D207" s="157">
        <v>96</v>
      </c>
      <c r="E207" s="157">
        <v>168</v>
      </c>
      <c r="F207" s="95">
        <v>972</v>
      </c>
    </row>
    <row r="208" spans="1:6">
      <c r="A208" s="95" t="s">
        <v>659</v>
      </c>
      <c r="B208" s="95" t="s">
        <v>358</v>
      </c>
      <c r="C208" s="157">
        <v>54</v>
      </c>
      <c r="F208" s="95">
        <v>54</v>
      </c>
    </row>
    <row r="209" spans="1:6">
      <c r="A209" s="95" t="s">
        <v>715</v>
      </c>
      <c r="B209" s="95" t="s">
        <v>358</v>
      </c>
      <c r="E209" s="157">
        <v>10</v>
      </c>
      <c r="F209" s="95">
        <v>10</v>
      </c>
    </row>
    <row r="210" spans="1:6">
      <c r="A210" s="95" t="s">
        <v>716</v>
      </c>
      <c r="B210" s="95" t="s">
        <v>358</v>
      </c>
      <c r="E210" s="157">
        <v>1</v>
      </c>
      <c r="F210" s="95">
        <v>1</v>
      </c>
    </row>
    <row r="211" spans="1:6">
      <c r="A211" s="95" t="s">
        <v>717</v>
      </c>
      <c r="B211" s="95" t="s">
        <v>358</v>
      </c>
      <c r="C211" s="157">
        <v>13</v>
      </c>
      <c r="E211" s="157">
        <v>4</v>
      </c>
      <c r="F211" s="95">
        <v>17</v>
      </c>
    </row>
    <row r="212" spans="1:6">
      <c r="A212" s="95" t="s">
        <v>515</v>
      </c>
      <c r="B212" s="95" t="s">
        <v>358</v>
      </c>
      <c r="C212" s="157">
        <v>1</v>
      </c>
      <c r="F212" s="95">
        <v>1</v>
      </c>
    </row>
    <row r="213" spans="1:6">
      <c r="A213" s="95" t="s">
        <v>718</v>
      </c>
      <c r="B213" s="95" t="s">
        <v>358</v>
      </c>
      <c r="C213" s="157">
        <v>8</v>
      </c>
      <c r="E213" s="157">
        <v>2</v>
      </c>
      <c r="F213" s="95">
        <v>10</v>
      </c>
    </row>
    <row r="214" spans="1:6">
      <c r="A214" s="367" t="s">
        <v>719</v>
      </c>
      <c r="B214" s="95" t="s">
        <v>358</v>
      </c>
      <c r="C214" s="157">
        <v>110</v>
      </c>
      <c r="D214" s="157">
        <v>14</v>
      </c>
      <c r="E214" s="157">
        <v>29</v>
      </c>
      <c r="F214" s="95">
        <v>153</v>
      </c>
    </row>
    <row r="215" spans="1:6">
      <c r="A215" s="95" t="s">
        <v>720</v>
      </c>
      <c r="B215" s="95" t="s">
        <v>364</v>
      </c>
      <c r="E215" s="157">
        <v>11</v>
      </c>
      <c r="F215" s="95">
        <v>11</v>
      </c>
    </row>
    <row r="216" spans="1:6">
      <c r="A216" s="95" t="s">
        <v>775</v>
      </c>
      <c r="B216" s="95" t="s">
        <v>364</v>
      </c>
      <c r="C216" s="157">
        <v>7</v>
      </c>
      <c r="F216" s="95">
        <v>7</v>
      </c>
    </row>
    <row r="217" spans="1:6">
      <c r="A217" s="95" t="s">
        <v>516</v>
      </c>
      <c r="B217" s="95" t="s">
        <v>364</v>
      </c>
      <c r="C217" s="157">
        <v>11</v>
      </c>
      <c r="F217" s="95">
        <v>11</v>
      </c>
    </row>
    <row r="218" spans="1:6">
      <c r="A218" s="95" t="s">
        <v>611</v>
      </c>
      <c r="B218" s="95" t="s">
        <v>364</v>
      </c>
      <c r="C218" s="157">
        <v>107</v>
      </c>
      <c r="D218" s="157">
        <v>17</v>
      </c>
      <c r="E218" s="157">
        <v>45</v>
      </c>
      <c r="F218" s="95">
        <v>169</v>
      </c>
    </row>
    <row r="219" spans="1:6">
      <c r="A219" s="95" t="s">
        <v>517</v>
      </c>
      <c r="B219" s="95" t="s">
        <v>364</v>
      </c>
      <c r="C219" s="157">
        <v>2</v>
      </c>
      <c r="E219" s="157">
        <v>5</v>
      </c>
      <c r="F219" s="95">
        <v>7</v>
      </c>
    </row>
    <row r="220" spans="1:6">
      <c r="A220" s="95" t="s">
        <v>518</v>
      </c>
      <c r="B220" s="95" t="s">
        <v>364</v>
      </c>
      <c r="C220" s="157">
        <v>76</v>
      </c>
      <c r="D220" s="157">
        <v>8</v>
      </c>
      <c r="E220" s="157">
        <v>8</v>
      </c>
      <c r="F220" s="95">
        <v>92</v>
      </c>
    </row>
    <row r="221" spans="1:6">
      <c r="A221" s="95" t="s">
        <v>721</v>
      </c>
      <c r="B221" s="95" t="s">
        <v>364</v>
      </c>
      <c r="C221" s="157">
        <v>86</v>
      </c>
      <c r="D221" s="157">
        <v>7</v>
      </c>
      <c r="E221" s="157">
        <v>6</v>
      </c>
      <c r="F221" s="95">
        <v>99</v>
      </c>
    </row>
    <row r="222" spans="1:6">
      <c r="A222" s="95" t="s">
        <v>519</v>
      </c>
      <c r="B222" s="95" t="s">
        <v>364</v>
      </c>
      <c r="C222" s="157">
        <v>126</v>
      </c>
      <c r="D222" s="157">
        <v>15</v>
      </c>
      <c r="E222" s="157">
        <v>23</v>
      </c>
      <c r="F222" s="95">
        <v>164</v>
      </c>
    </row>
    <row r="223" spans="1:6">
      <c r="A223" s="95" t="s">
        <v>520</v>
      </c>
      <c r="B223" s="95" t="s">
        <v>364</v>
      </c>
      <c r="C223" s="157">
        <v>97</v>
      </c>
      <c r="D223" s="157">
        <v>4</v>
      </c>
      <c r="E223" s="157">
        <v>3</v>
      </c>
      <c r="F223" s="95">
        <v>104</v>
      </c>
    </row>
    <row r="224" spans="1:6">
      <c r="A224" s="95" t="s">
        <v>722</v>
      </c>
      <c r="B224" s="95" t="s">
        <v>364</v>
      </c>
      <c r="C224" s="157">
        <v>2</v>
      </c>
      <c r="E224" s="157">
        <v>2</v>
      </c>
      <c r="F224" s="95">
        <v>4</v>
      </c>
    </row>
    <row r="225" spans="1:6">
      <c r="A225" s="95" t="s">
        <v>359</v>
      </c>
      <c r="B225" s="95" t="s">
        <v>360</v>
      </c>
      <c r="C225" s="157">
        <v>1700</v>
      </c>
      <c r="D225" s="157">
        <v>186</v>
      </c>
      <c r="E225" s="157">
        <v>136</v>
      </c>
      <c r="F225" s="95">
        <v>2022</v>
      </c>
    </row>
    <row r="226" spans="1:6">
      <c r="A226" s="95" t="s">
        <v>723</v>
      </c>
      <c r="B226" s="95" t="s">
        <v>364</v>
      </c>
      <c r="C226" s="157">
        <v>12</v>
      </c>
      <c r="E226" s="157">
        <v>8</v>
      </c>
      <c r="F226" s="95">
        <v>20</v>
      </c>
    </row>
    <row r="227" spans="1:6">
      <c r="A227" s="95" t="s">
        <v>776</v>
      </c>
      <c r="B227" s="95" t="s">
        <v>358</v>
      </c>
      <c r="C227" s="157">
        <v>2</v>
      </c>
      <c r="F227" s="95">
        <v>2</v>
      </c>
    </row>
    <row r="228" spans="1:6">
      <c r="A228" s="158" t="s">
        <v>521</v>
      </c>
      <c r="B228" s="95" t="s">
        <v>358</v>
      </c>
      <c r="C228" s="157">
        <v>4</v>
      </c>
      <c r="D228" s="157">
        <v>2</v>
      </c>
      <c r="F228" s="95">
        <v>6</v>
      </c>
    </row>
    <row r="229" spans="1:6">
      <c r="A229" s="95" t="s">
        <v>522</v>
      </c>
      <c r="B229" s="95" t="s">
        <v>364</v>
      </c>
      <c r="C229" s="157">
        <v>10</v>
      </c>
      <c r="F229" s="95">
        <v>10</v>
      </c>
    </row>
    <row r="230" spans="1:6">
      <c r="A230" s="95" t="s">
        <v>523</v>
      </c>
      <c r="B230" s="95" t="s">
        <v>364</v>
      </c>
      <c r="C230" s="157">
        <v>2</v>
      </c>
      <c r="E230" s="157">
        <v>24</v>
      </c>
      <c r="F230" s="95">
        <v>26</v>
      </c>
    </row>
    <row r="231" spans="1:6">
      <c r="A231" s="95" t="s">
        <v>754</v>
      </c>
      <c r="B231" s="95" t="s">
        <v>364</v>
      </c>
      <c r="D231" s="157">
        <v>1</v>
      </c>
      <c r="F231" s="95">
        <v>1</v>
      </c>
    </row>
    <row r="232" spans="1:6">
      <c r="A232" s="95" t="s">
        <v>590</v>
      </c>
      <c r="B232" s="95" t="s">
        <v>591</v>
      </c>
      <c r="C232" s="157">
        <v>1</v>
      </c>
      <c r="F232" s="95">
        <v>1</v>
      </c>
    </row>
    <row r="233" spans="1:6">
      <c r="A233" s="95" t="s">
        <v>777</v>
      </c>
      <c r="B233" s="95" t="s">
        <v>778</v>
      </c>
      <c r="C233" s="157">
        <v>1</v>
      </c>
      <c r="F233" s="95">
        <v>1</v>
      </c>
    </row>
    <row r="234" spans="1:6">
      <c r="A234" s="95" t="s">
        <v>660</v>
      </c>
      <c r="B234" s="95" t="s">
        <v>514</v>
      </c>
      <c r="C234" s="157">
        <v>163</v>
      </c>
      <c r="D234" s="157">
        <v>40</v>
      </c>
      <c r="E234" s="157">
        <v>20</v>
      </c>
      <c r="F234" s="95">
        <v>223</v>
      </c>
    </row>
    <row r="235" spans="1:6">
      <c r="A235" s="95" t="s">
        <v>959</v>
      </c>
      <c r="B235" s="95" t="s">
        <v>514</v>
      </c>
      <c r="C235" s="157">
        <v>130</v>
      </c>
      <c r="F235" s="95">
        <v>130</v>
      </c>
    </row>
    <row r="236" spans="1:6">
      <c r="A236" s="95" t="s">
        <v>526</v>
      </c>
      <c r="B236" s="95" t="s">
        <v>514</v>
      </c>
      <c r="C236" s="157">
        <v>20</v>
      </c>
      <c r="F236" s="95">
        <v>20</v>
      </c>
    </row>
    <row r="237" spans="1:6">
      <c r="A237" s="158" t="s">
        <v>592</v>
      </c>
      <c r="B237" s="95" t="s">
        <v>514</v>
      </c>
      <c r="C237" s="157">
        <v>20</v>
      </c>
      <c r="F237" s="95">
        <v>20</v>
      </c>
    </row>
    <row r="238" spans="1:6">
      <c r="A238" s="95" t="s">
        <v>527</v>
      </c>
      <c r="B238" s="95" t="s">
        <v>528</v>
      </c>
      <c r="C238" s="157">
        <v>16</v>
      </c>
      <c r="F238" s="95">
        <v>16</v>
      </c>
    </row>
    <row r="239" spans="1:6">
      <c r="A239" s="95" t="s">
        <v>836</v>
      </c>
      <c r="B239" s="95" t="s">
        <v>364</v>
      </c>
      <c r="C239" s="157">
        <v>1</v>
      </c>
      <c r="F239" s="95">
        <v>1</v>
      </c>
    </row>
    <row r="240" spans="1:6">
      <c r="A240" s="95" t="s">
        <v>661</v>
      </c>
      <c r="B240" s="95" t="s">
        <v>364</v>
      </c>
      <c r="C240" s="157">
        <v>5</v>
      </c>
      <c r="F240" s="95">
        <v>5</v>
      </c>
    </row>
    <row r="241" spans="1:6">
      <c r="A241" s="95" t="s">
        <v>779</v>
      </c>
      <c r="B241" s="95" t="s">
        <v>725</v>
      </c>
      <c r="C241" s="157">
        <v>304</v>
      </c>
      <c r="F241" s="95">
        <v>304</v>
      </c>
    </row>
    <row r="242" spans="1:6">
      <c r="A242" s="95" t="s">
        <v>724</v>
      </c>
      <c r="B242" s="95" t="s">
        <v>725</v>
      </c>
      <c r="C242" s="157">
        <v>21</v>
      </c>
      <c r="F242" s="95">
        <v>21</v>
      </c>
    </row>
    <row r="243" spans="1:6">
      <c r="A243" s="95" t="s">
        <v>367</v>
      </c>
      <c r="B243" s="95" t="s">
        <v>364</v>
      </c>
      <c r="C243" s="157">
        <v>1601</v>
      </c>
      <c r="D243" s="157">
        <v>112</v>
      </c>
      <c r="E243" s="157">
        <v>163</v>
      </c>
      <c r="F243" s="95">
        <v>1876</v>
      </c>
    </row>
    <row r="244" spans="1:6">
      <c r="A244" s="95" t="s">
        <v>529</v>
      </c>
      <c r="B244" s="95" t="s">
        <v>530</v>
      </c>
      <c r="C244" s="157">
        <v>18</v>
      </c>
      <c r="F244" s="95">
        <v>18</v>
      </c>
    </row>
    <row r="245" spans="1:6">
      <c r="A245" s="95" t="s">
        <v>726</v>
      </c>
      <c r="B245" s="95" t="s">
        <v>364</v>
      </c>
      <c r="C245" s="157">
        <v>6</v>
      </c>
      <c r="F245" s="95">
        <v>6</v>
      </c>
    </row>
    <row r="246" spans="1:6">
      <c r="A246" s="95" t="s">
        <v>727</v>
      </c>
      <c r="B246" s="95" t="s">
        <v>364</v>
      </c>
      <c r="C246" s="157">
        <v>2</v>
      </c>
      <c r="D246" s="157">
        <v>1</v>
      </c>
      <c r="F246" s="95">
        <v>3</v>
      </c>
    </row>
    <row r="247" spans="1:6">
      <c r="A247" s="95" t="s">
        <v>755</v>
      </c>
      <c r="B247" s="95" t="s">
        <v>760</v>
      </c>
      <c r="D247" s="157">
        <v>2</v>
      </c>
      <c r="F247" s="95">
        <v>2</v>
      </c>
    </row>
    <row r="248" spans="1:6">
      <c r="A248" s="95" t="s">
        <v>728</v>
      </c>
      <c r="B248" s="95" t="s">
        <v>729</v>
      </c>
      <c r="D248" s="157">
        <v>33</v>
      </c>
      <c r="E248" s="157">
        <v>13</v>
      </c>
      <c r="F248" s="95">
        <v>46</v>
      </c>
    </row>
    <row r="249" spans="1:6">
      <c r="A249" s="95" t="s">
        <v>889</v>
      </c>
      <c r="B249" s="95" t="s">
        <v>364</v>
      </c>
      <c r="C249" s="157">
        <v>252</v>
      </c>
      <c r="F249" s="95">
        <v>252</v>
      </c>
    </row>
    <row r="250" spans="1:6">
      <c r="A250" s="95" t="s">
        <v>532</v>
      </c>
      <c r="B250" s="95" t="s">
        <v>531</v>
      </c>
      <c r="C250" s="157">
        <v>2</v>
      </c>
      <c r="F250" s="95">
        <v>2</v>
      </c>
    </row>
    <row r="251" spans="1:6">
      <c r="A251" s="95" t="s">
        <v>533</v>
      </c>
      <c r="B251" s="95" t="s">
        <v>534</v>
      </c>
      <c r="C251" s="157">
        <v>2</v>
      </c>
      <c r="E251" s="157">
        <v>2</v>
      </c>
      <c r="F251" s="95">
        <v>4</v>
      </c>
    </row>
    <row r="252" spans="1:6">
      <c r="A252" s="95" t="s">
        <v>535</v>
      </c>
      <c r="B252" s="95" t="s">
        <v>593</v>
      </c>
      <c r="C252" s="157">
        <v>9</v>
      </c>
      <c r="F252" s="95">
        <v>9</v>
      </c>
    </row>
    <row r="253" spans="1:6">
      <c r="A253" s="95" t="s">
        <v>536</v>
      </c>
      <c r="B253" s="95" t="s">
        <v>537</v>
      </c>
      <c r="C253" s="157">
        <v>23</v>
      </c>
      <c r="F253" s="95">
        <v>23</v>
      </c>
    </row>
    <row r="254" spans="1:6">
      <c r="A254" s="95" t="s">
        <v>612</v>
      </c>
      <c r="B254" s="95" t="s">
        <v>613</v>
      </c>
      <c r="C254" s="157">
        <v>10</v>
      </c>
      <c r="F254" s="95">
        <v>10</v>
      </c>
    </row>
    <row r="255" spans="1:6">
      <c r="A255" s="95" t="s">
        <v>157</v>
      </c>
      <c r="B255" s="95" t="s">
        <v>158</v>
      </c>
      <c r="C255" s="157">
        <v>1089</v>
      </c>
      <c r="D255" s="157">
        <v>400</v>
      </c>
      <c r="E255" s="157">
        <v>447</v>
      </c>
      <c r="F255" s="95">
        <v>1936</v>
      </c>
    </row>
    <row r="256" spans="1:6">
      <c r="A256" s="95" t="s">
        <v>159</v>
      </c>
      <c r="B256" s="95" t="s">
        <v>160</v>
      </c>
      <c r="C256" s="157">
        <v>1176</v>
      </c>
      <c r="D256" s="157">
        <v>380</v>
      </c>
      <c r="E256" s="157">
        <v>396</v>
      </c>
      <c r="F256" s="95">
        <v>1952</v>
      </c>
    </row>
    <row r="257" spans="1:6">
      <c r="A257" s="95" t="s">
        <v>541</v>
      </c>
      <c r="B257" s="95" t="s">
        <v>540</v>
      </c>
      <c r="D257" s="157">
        <v>32</v>
      </c>
      <c r="F257" s="95">
        <v>32</v>
      </c>
    </row>
    <row r="258" spans="1:6">
      <c r="A258" s="95" t="s">
        <v>542</v>
      </c>
      <c r="B258" s="95" t="s">
        <v>540</v>
      </c>
      <c r="E258" s="157">
        <v>1</v>
      </c>
      <c r="F258" s="95">
        <v>1</v>
      </c>
    </row>
    <row r="259" spans="1:6">
      <c r="A259" s="95" t="s">
        <v>730</v>
      </c>
      <c r="B259" s="95" t="s">
        <v>731</v>
      </c>
      <c r="C259" s="157">
        <v>240</v>
      </c>
      <c r="E259" s="157">
        <v>58</v>
      </c>
      <c r="F259" s="95">
        <v>298</v>
      </c>
    </row>
    <row r="260" spans="1:6">
      <c r="A260" s="95" t="s">
        <v>361</v>
      </c>
      <c r="B260" s="95" t="s">
        <v>362</v>
      </c>
      <c r="C260" s="157">
        <v>755</v>
      </c>
      <c r="D260" s="157">
        <v>66</v>
      </c>
      <c r="E260" s="157">
        <v>114</v>
      </c>
      <c r="F260" s="95">
        <v>935</v>
      </c>
    </row>
    <row r="261" spans="1:6">
      <c r="A261" s="95" t="s">
        <v>545</v>
      </c>
      <c r="B261" s="95" t="s">
        <v>546</v>
      </c>
      <c r="C261" s="157">
        <v>10</v>
      </c>
      <c r="F261" s="95">
        <v>10</v>
      </c>
    </row>
    <row r="262" spans="1:6">
      <c r="A262" s="95" t="s">
        <v>780</v>
      </c>
      <c r="B262" s="95" t="s">
        <v>781</v>
      </c>
      <c r="C262" s="157">
        <v>13</v>
      </c>
      <c r="F262" s="95">
        <v>13</v>
      </c>
    </row>
    <row r="263" spans="1:6">
      <c r="A263" s="95" t="s">
        <v>614</v>
      </c>
      <c r="B263" s="95" t="s">
        <v>615</v>
      </c>
      <c r="C263" s="157">
        <v>12</v>
      </c>
      <c r="F263" s="95">
        <v>12</v>
      </c>
    </row>
    <row r="264" spans="1:6">
      <c r="A264" s="95" t="s">
        <v>616</v>
      </c>
      <c r="B264" s="95" t="s">
        <v>617</v>
      </c>
      <c r="C264" s="157">
        <v>1</v>
      </c>
      <c r="F264" s="95">
        <v>1</v>
      </c>
    </row>
    <row r="265" spans="1:6">
      <c r="A265" s="95" t="s">
        <v>732</v>
      </c>
      <c r="B265" s="95" t="s">
        <v>733</v>
      </c>
      <c r="D265" s="157">
        <v>7</v>
      </c>
      <c r="E265" s="157">
        <v>3</v>
      </c>
      <c r="F265" s="95">
        <v>10</v>
      </c>
    </row>
    <row r="266" spans="1:6">
      <c r="A266" s="95" t="s">
        <v>734</v>
      </c>
      <c r="B266" s="95" t="s">
        <v>735</v>
      </c>
      <c r="E266" s="157">
        <v>10</v>
      </c>
      <c r="F266" s="95">
        <v>10</v>
      </c>
    </row>
    <row r="267" spans="1:6">
      <c r="A267" s="95" t="s">
        <v>736</v>
      </c>
      <c r="B267" s="95" t="s">
        <v>737</v>
      </c>
      <c r="C267" s="157">
        <v>23</v>
      </c>
      <c r="D267" s="157">
        <v>10</v>
      </c>
      <c r="E267" s="157">
        <v>6</v>
      </c>
      <c r="F267" s="95">
        <v>39</v>
      </c>
    </row>
    <row r="268" spans="1:6">
      <c r="A268" s="95" t="s">
        <v>547</v>
      </c>
      <c r="B268" s="95" t="s">
        <v>548</v>
      </c>
      <c r="C268" s="157">
        <v>4</v>
      </c>
      <c r="E268" s="157">
        <v>1</v>
      </c>
      <c r="F268" s="95">
        <v>5</v>
      </c>
    </row>
    <row r="269" spans="1:6">
      <c r="A269" s="95" t="s">
        <v>782</v>
      </c>
      <c r="B269" s="95" t="s">
        <v>783</v>
      </c>
      <c r="C269" s="157">
        <v>6</v>
      </c>
      <c r="F269" s="95">
        <v>6</v>
      </c>
    </row>
    <row r="270" spans="1:6">
      <c r="A270" s="95" t="s">
        <v>662</v>
      </c>
      <c r="B270" s="95" t="s">
        <v>663</v>
      </c>
      <c r="C270" s="157">
        <v>2</v>
      </c>
      <c r="F270" s="95">
        <v>2</v>
      </c>
    </row>
    <row r="271" spans="1:6">
      <c r="A271" s="95" t="s">
        <v>738</v>
      </c>
      <c r="B271" s="95" t="s">
        <v>739</v>
      </c>
      <c r="C271" s="157">
        <v>6</v>
      </c>
      <c r="E271" s="157">
        <v>6</v>
      </c>
      <c r="F271" s="95">
        <v>12</v>
      </c>
    </row>
    <row r="272" spans="1:6">
      <c r="A272" s="95" t="s">
        <v>740</v>
      </c>
      <c r="B272" s="95" t="s">
        <v>741</v>
      </c>
      <c r="E272" s="157">
        <v>3</v>
      </c>
      <c r="F272" s="95">
        <v>3</v>
      </c>
    </row>
    <row r="273" spans="1:6">
      <c r="A273" s="95" t="s">
        <v>365</v>
      </c>
      <c r="B273" s="95" t="s">
        <v>366</v>
      </c>
      <c r="C273" s="157">
        <v>333</v>
      </c>
      <c r="D273" s="157">
        <v>341</v>
      </c>
      <c r="E273" s="157">
        <v>263</v>
      </c>
      <c r="F273" s="95">
        <v>937</v>
      </c>
    </row>
    <row r="274" spans="1:6">
      <c r="A274" s="95" t="s">
        <v>34</v>
      </c>
      <c r="B274" s="95" t="s">
        <v>35</v>
      </c>
      <c r="C274" s="157">
        <v>56</v>
      </c>
      <c r="D274" s="157">
        <v>9</v>
      </c>
      <c r="E274" s="157">
        <v>62</v>
      </c>
      <c r="F274" s="95">
        <v>127</v>
      </c>
    </row>
    <row r="275" spans="1:6">
      <c r="A275" s="95" t="s">
        <v>742</v>
      </c>
      <c r="B275" s="95" t="s">
        <v>743</v>
      </c>
      <c r="E275" s="157">
        <v>1</v>
      </c>
      <c r="F275" s="95">
        <v>1</v>
      </c>
    </row>
    <row r="276" spans="1:6">
      <c r="A276" s="95" t="s">
        <v>30</v>
      </c>
      <c r="B276" s="95" t="s">
        <v>31</v>
      </c>
      <c r="C276" s="157">
        <v>1157</v>
      </c>
      <c r="D276" s="157">
        <v>392</v>
      </c>
      <c r="E276" s="157">
        <v>411</v>
      </c>
      <c r="F276" s="95">
        <v>1960</v>
      </c>
    </row>
    <row r="277" spans="1:6">
      <c r="A277" s="95" t="s">
        <v>881</v>
      </c>
      <c r="B277" s="95" t="s">
        <v>882</v>
      </c>
      <c r="C277" s="157">
        <v>452</v>
      </c>
      <c r="F277" s="95">
        <v>452</v>
      </c>
    </row>
    <row r="278" spans="1:6">
      <c r="A278" s="95" t="s">
        <v>551</v>
      </c>
      <c r="B278" s="95" t="s">
        <v>45</v>
      </c>
      <c r="D278" s="157">
        <v>200</v>
      </c>
      <c r="F278" s="95">
        <v>200</v>
      </c>
    </row>
    <row r="279" spans="1:6">
      <c r="A279" s="95" t="s">
        <v>44</v>
      </c>
      <c r="B279" s="95" t="s">
        <v>45</v>
      </c>
      <c r="C279" s="157">
        <v>98132</v>
      </c>
      <c r="D279" s="157">
        <v>43911</v>
      </c>
      <c r="E279" s="157">
        <v>28907</v>
      </c>
      <c r="F279" s="95">
        <v>170950</v>
      </c>
    </row>
    <row r="280" spans="1:6">
      <c r="A280" s="95" t="s">
        <v>552</v>
      </c>
      <c r="B280" s="95" t="s">
        <v>553</v>
      </c>
      <c r="C280" s="157">
        <v>56</v>
      </c>
      <c r="F280" s="95">
        <v>56</v>
      </c>
    </row>
    <row r="281" spans="1:6">
      <c r="A281" s="158" t="s">
        <v>903</v>
      </c>
      <c r="B281" s="95" t="s">
        <v>904</v>
      </c>
      <c r="C281" s="157">
        <v>1</v>
      </c>
      <c r="F281" s="95">
        <v>1</v>
      </c>
    </row>
    <row r="282" spans="1:6">
      <c r="A282" s="95" t="s">
        <v>370</v>
      </c>
      <c r="B282" s="95" t="s">
        <v>371</v>
      </c>
      <c r="C282" s="157">
        <v>287</v>
      </c>
      <c r="D282" s="157">
        <v>87</v>
      </c>
      <c r="E282" s="157">
        <v>24</v>
      </c>
      <c r="F282" s="95">
        <v>398</v>
      </c>
    </row>
    <row r="283" spans="1:6">
      <c r="A283" s="95" t="s">
        <v>554</v>
      </c>
      <c r="B283" s="95" t="s">
        <v>594</v>
      </c>
      <c r="C283" s="157">
        <v>4</v>
      </c>
      <c r="F283" s="95">
        <v>4</v>
      </c>
    </row>
    <row r="284" spans="1:6">
      <c r="A284" s="95" t="s">
        <v>784</v>
      </c>
      <c r="B284" s="95" t="s">
        <v>785</v>
      </c>
      <c r="C284" s="157">
        <v>1</v>
      </c>
      <c r="F284" s="95">
        <v>1</v>
      </c>
    </row>
    <row r="285" spans="1:6">
      <c r="A285" s="95" t="s">
        <v>618</v>
      </c>
      <c r="B285" s="95" t="s">
        <v>618</v>
      </c>
      <c r="C285" s="157">
        <v>1</v>
      </c>
      <c r="F285" s="95">
        <v>1</v>
      </c>
    </row>
    <row r="286" spans="1:6">
      <c r="A286" s="95" t="s">
        <v>786</v>
      </c>
      <c r="B286" s="95" t="s">
        <v>618</v>
      </c>
      <c r="C286" s="157">
        <v>1</v>
      </c>
      <c r="F286" s="95">
        <v>1</v>
      </c>
    </row>
    <row r="287" spans="1:6">
      <c r="A287" s="95" t="s">
        <v>664</v>
      </c>
      <c r="B287" s="95" t="s">
        <v>665</v>
      </c>
      <c r="C287" s="157">
        <v>2</v>
      </c>
      <c r="F287" s="95">
        <v>2</v>
      </c>
    </row>
    <row r="288" spans="1:6">
      <c r="A288" s="95" t="s">
        <v>555</v>
      </c>
      <c r="B288" s="95" t="s">
        <v>556</v>
      </c>
      <c r="C288" s="157">
        <v>20</v>
      </c>
      <c r="F288" s="95">
        <v>20</v>
      </c>
    </row>
    <row r="289" spans="1:6">
      <c r="A289" s="95" t="s">
        <v>744</v>
      </c>
      <c r="B289" s="95" t="s">
        <v>556</v>
      </c>
      <c r="D289" s="157">
        <v>16</v>
      </c>
      <c r="E289" s="157">
        <v>15</v>
      </c>
      <c r="F289" s="95">
        <v>31</v>
      </c>
    </row>
    <row r="290" spans="1:6">
      <c r="A290" s="95" t="s">
        <v>557</v>
      </c>
      <c r="B290" s="95" t="s">
        <v>556</v>
      </c>
      <c r="C290" s="157">
        <v>20</v>
      </c>
      <c r="F290" s="95">
        <v>20</v>
      </c>
    </row>
    <row r="291" spans="1:6">
      <c r="A291" s="95" t="s">
        <v>756</v>
      </c>
      <c r="B291" s="95" t="s">
        <v>556</v>
      </c>
      <c r="C291" s="157">
        <v>4</v>
      </c>
      <c r="D291" s="157">
        <v>9</v>
      </c>
      <c r="F291" s="95">
        <v>13</v>
      </c>
    </row>
    <row r="292" spans="1:6">
      <c r="A292" s="95" t="s">
        <v>757</v>
      </c>
      <c r="B292" s="95" t="s">
        <v>556</v>
      </c>
      <c r="D292" s="157">
        <v>20</v>
      </c>
      <c r="F292" s="95">
        <v>20</v>
      </c>
    </row>
    <row r="293" spans="1:6">
      <c r="A293" s="95" t="s">
        <v>560</v>
      </c>
      <c r="B293" s="95" t="s">
        <v>514</v>
      </c>
      <c r="C293" s="157">
        <v>100</v>
      </c>
      <c r="F293" s="95">
        <v>100</v>
      </c>
    </row>
    <row r="294" spans="1:6">
      <c r="A294" s="95" t="s">
        <v>619</v>
      </c>
      <c r="B294" s="95" t="s">
        <v>620</v>
      </c>
      <c r="C294" s="157">
        <v>6</v>
      </c>
      <c r="F294" s="95">
        <v>6</v>
      </c>
    </row>
    <row r="295" spans="1:6">
      <c r="A295" s="95" t="s">
        <v>562</v>
      </c>
      <c r="B295" s="95" t="s">
        <v>563</v>
      </c>
      <c r="C295" s="157">
        <v>1</v>
      </c>
      <c r="F295" s="95">
        <v>1</v>
      </c>
    </row>
    <row r="296" spans="1:6">
      <c r="A296" s="95" t="s">
        <v>564</v>
      </c>
      <c r="B296" s="95" t="s">
        <v>565</v>
      </c>
      <c r="C296" s="157">
        <v>3</v>
      </c>
      <c r="F296" s="95">
        <v>3</v>
      </c>
    </row>
    <row r="297" spans="1:6">
      <c r="A297" s="95" t="s">
        <v>787</v>
      </c>
      <c r="B297" s="95" t="s">
        <v>788</v>
      </c>
      <c r="C297" s="157">
        <v>4</v>
      </c>
      <c r="F297" s="95">
        <v>4</v>
      </c>
    </row>
    <row r="298" spans="1:6">
      <c r="A298" s="95" t="s">
        <v>566</v>
      </c>
      <c r="B298" s="95" t="s">
        <v>563</v>
      </c>
      <c r="C298" s="157">
        <v>2</v>
      </c>
      <c r="E298" s="157">
        <v>1</v>
      </c>
      <c r="F298" s="95">
        <v>3</v>
      </c>
    </row>
    <row r="299" spans="1:6">
      <c r="A299" s="95" t="s">
        <v>567</v>
      </c>
      <c r="B299" s="95" t="s">
        <v>568</v>
      </c>
      <c r="C299" s="157">
        <v>36</v>
      </c>
      <c r="F299" s="95">
        <v>36</v>
      </c>
    </row>
    <row r="300" spans="1:6">
      <c r="A300" s="95" t="s">
        <v>745</v>
      </c>
      <c r="B300" s="95" t="s">
        <v>746</v>
      </c>
      <c r="C300" s="157">
        <v>4</v>
      </c>
      <c r="D300" s="157">
        <v>4</v>
      </c>
      <c r="F300" s="95">
        <v>8</v>
      </c>
    </row>
    <row r="301" spans="1:6">
      <c r="A301" s="95" t="s">
        <v>747</v>
      </c>
      <c r="C301" s="157">
        <v>168710</v>
      </c>
      <c r="D301" s="157">
        <v>70561</v>
      </c>
      <c r="E301" s="157">
        <v>46165</v>
      </c>
      <c r="F301" s="95">
        <v>285436</v>
      </c>
    </row>
  </sheetData>
  <autoFilter ref="A4:F307"/>
  <pageMargins left="0.7" right="0.7" top="0.75" bottom="0.75" header="0.3" footer="0.3"/>
  <pageSetup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389"/>
  <sheetViews>
    <sheetView zoomScale="85" zoomScaleNormal="85" workbookViewId="0">
      <pane ySplit="1" topLeftCell="A164" activePane="bottomLeft" state="frozen"/>
      <selection pane="bottomLeft" activeCell="B177" sqref="B177:F177"/>
    </sheetView>
  </sheetViews>
  <sheetFormatPr defaultRowHeight="12.75"/>
  <cols>
    <col min="1" max="1" width="12.28515625" style="3" customWidth="1"/>
    <col min="2" max="2" width="23" style="2" bestFit="1" customWidth="1"/>
    <col min="3" max="3" width="19.7109375" style="2" customWidth="1"/>
    <col min="4" max="4" width="46.140625" style="2" customWidth="1"/>
    <col min="5" max="5" width="6.85546875" style="3" customWidth="1"/>
    <col min="6" max="6" width="4.7109375" style="2" bestFit="1" customWidth="1"/>
    <col min="7" max="7" width="12" style="3" customWidth="1"/>
    <col min="8" max="8" width="19.140625" style="3" customWidth="1"/>
    <col min="9" max="9" width="11.42578125" style="3" customWidth="1"/>
    <col min="10" max="10" width="24.85546875" style="4" customWidth="1"/>
    <col min="11" max="11" width="20.28515625" style="244" bestFit="1" customWidth="1"/>
    <col min="12" max="13" width="9.140625" style="239"/>
    <col min="14" max="14" width="49" style="239" bestFit="1" customWidth="1"/>
    <col min="15" max="16384" width="9.140625" style="239"/>
  </cols>
  <sheetData>
    <row r="1" spans="1:14">
      <c r="A1" s="6" t="s">
        <v>60</v>
      </c>
      <c r="B1" s="7" t="s">
        <v>66</v>
      </c>
      <c r="C1" s="7" t="s">
        <v>61</v>
      </c>
      <c r="D1" s="7" t="s">
        <v>62</v>
      </c>
      <c r="E1" s="7" t="s">
        <v>63</v>
      </c>
      <c r="F1" s="38" t="s">
        <v>64</v>
      </c>
      <c r="G1" s="8" t="s">
        <v>65</v>
      </c>
      <c r="H1" s="8" t="s">
        <v>67</v>
      </c>
      <c r="I1" s="8" t="s">
        <v>28</v>
      </c>
      <c r="J1" s="8" t="s">
        <v>68</v>
      </c>
      <c r="K1" s="238"/>
      <c r="N1" s="240"/>
    </row>
    <row r="2" spans="1:14">
      <c r="A2" s="422" t="s">
        <v>801</v>
      </c>
      <c r="B2" s="423"/>
      <c r="C2" s="423"/>
      <c r="D2" s="423"/>
      <c r="E2" s="423"/>
      <c r="F2" s="423"/>
      <c r="G2" s="423"/>
      <c r="H2" s="423"/>
      <c r="I2" s="423"/>
      <c r="J2" s="424"/>
      <c r="K2" s="238"/>
      <c r="N2" s="240"/>
    </row>
    <row r="3" spans="1:14">
      <c r="A3" s="191">
        <v>4515822900</v>
      </c>
      <c r="B3" s="191" t="s">
        <v>802</v>
      </c>
      <c r="C3" s="189" t="s">
        <v>326</v>
      </c>
      <c r="D3" s="190" t="s">
        <v>327</v>
      </c>
      <c r="E3" s="191">
        <v>1</v>
      </c>
      <c r="F3" s="220" t="s">
        <v>29</v>
      </c>
      <c r="G3" s="191" t="s">
        <v>803</v>
      </c>
      <c r="H3" s="191"/>
      <c r="I3" s="191"/>
      <c r="J3" s="191"/>
      <c r="K3" s="425" t="s">
        <v>804</v>
      </c>
      <c r="N3" s="240"/>
    </row>
    <row r="4" spans="1:14">
      <c r="A4" s="191">
        <v>4515822900</v>
      </c>
      <c r="B4" s="191" t="s">
        <v>794</v>
      </c>
      <c r="C4" s="189" t="s">
        <v>216</v>
      </c>
      <c r="D4" s="190" t="s">
        <v>217</v>
      </c>
      <c r="E4" s="191">
        <v>1</v>
      </c>
      <c r="F4" s="220" t="s">
        <v>29</v>
      </c>
      <c r="G4" s="191" t="s">
        <v>805</v>
      </c>
      <c r="H4" s="191"/>
      <c r="I4" s="191"/>
      <c r="J4" s="191"/>
      <c r="K4" s="425"/>
    </row>
    <row r="5" spans="1:14">
      <c r="A5" s="191">
        <v>4515822900</v>
      </c>
      <c r="B5" s="191" t="s">
        <v>793</v>
      </c>
      <c r="C5" s="189" t="s">
        <v>365</v>
      </c>
      <c r="D5" s="190" t="s">
        <v>366</v>
      </c>
      <c r="E5" s="191">
        <v>1</v>
      </c>
      <c r="F5" s="220" t="s">
        <v>29</v>
      </c>
      <c r="G5" s="191" t="s">
        <v>806</v>
      </c>
      <c r="H5" s="191"/>
      <c r="I5" s="191"/>
      <c r="J5" s="191"/>
      <c r="K5" s="425"/>
    </row>
    <row r="6" spans="1:14">
      <c r="A6" s="191">
        <v>4515822900</v>
      </c>
      <c r="B6" s="191" t="s">
        <v>793</v>
      </c>
      <c r="C6" s="189" t="s">
        <v>361</v>
      </c>
      <c r="D6" s="190" t="s">
        <v>362</v>
      </c>
      <c r="E6" s="191">
        <v>1</v>
      </c>
      <c r="F6" s="220" t="s">
        <v>29</v>
      </c>
      <c r="G6" s="191" t="s">
        <v>807</v>
      </c>
      <c r="H6" s="191"/>
      <c r="I6" s="191"/>
      <c r="J6" s="191"/>
      <c r="K6" s="425"/>
    </row>
    <row r="7" spans="1:14">
      <c r="A7" s="191">
        <v>4515822900</v>
      </c>
      <c r="B7" s="191" t="s">
        <v>793</v>
      </c>
      <c r="C7" s="189" t="s">
        <v>368</v>
      </c>
      <c r="D7" s="190" t="s">
        <v>369</v>
      </c>
      <c r="E7" s="191">
        <v>1</v>
      </c>
      <c r="F7" s="220" t="s">
        <v>29</v>
      </c>
      <c r="G7" s="191"/>
      <c r="H7" s="191"/>
      <c r="I7" s="191"/>
      <c r="J7" s="191"/>
      <c r="K7" s="425"/>
    </row>
    <row r="8" spans="1:14">
      <c r="A8" s="191">
        <v>4515822900</v>
      </c>
      <c r="B8" s="191" t="s">
        <v>793</v>
      </c>
      <c r="C8" s="189" t="s">
        <v>370</v>
      </c>
      <c r="D8" s="190" t="s">
        <v>371</v>
      </c>
      <c r="E8" s="191">
        <v>1</v>
      </c>
      <c r="F8" s="220" t="s">
        <v>29</v>
      </c>
      <c r="G8" s="191" t="s">
        <v>806</v>
      </c>
      <c r="H8" s="191"/>
      <c r="I8" s="191"/>
      <c r="J8" s="191"/>
      <c r="K8" s="425"/>
    </row>
    <row r="9" spans="1:14">
      <c r="A9" s="191">
        <v>4515822900</v>
      </c>
      <c r="B9" s="191" t="s">
        <v>793</v>
      </c>
      <c r="C9" s="192" t="s">
        <v>357</v>
      </c>
      <c r="D9" s="190" t="s">
        <v>358</v>
      </c>
      <c r="E9" s="193">
        <v>1</v>
      </c>
      <c r="F9" s="220" t="s">
        <v>29</v>
      </c>
      <c r="G9" s="191" t="s">
        <v>806</v>
      </c>
      <c r="H9" s="191"/>
      <c r="I9" s="191"/>
      <c r="J9" s="191"/>
      <c r="K9" s="425"/>
    </row>
    <row r="10" spans="1:14">
      <c r="A10" s="191">
        <v>4515822900</v>
      </c>
      <c r="B10" s="191" t="s">
        <v>793</v>
      </c>
      <c r="C10" s="192" t="s">
        <v>359</v>
      </c>
      <c r="D10" s="190" t="s">
        <v>360</v>
      </c>
      <c r="E10" s="193">
        <v>1</v>
      </c>
      <c r="F10" s="220" t="s">
        <v>29</v>
      </c>
      <c r="G10" s="191" t="s">
        <v>806</v>
      </c>
      <c r="H10" s="191"/>
      <c r="I10" s="191"/>
      <c r="J10" s="191"/>
      <c r="K10" s="425"/>
    </row>
    <row r="11" spans="1:14">
      <c r="A11" s="191">
        <v>4515822900</v>
      </c>
      <c r="B11" s="191" t="s">
        <v>793</v>
      </c>
      <c r="C11" s="192" t="s">
        <v>363</v>
      </c>
      <c r="D11" s="190" t="s">
        <v>364</v>
      </c>
      <c r="E11" s="193">
        <v>1</v>
      </c>
      <c r="F11" s="220" t="s">
        <v>29</v>
      </c>
      <c r="G11" s="191" t="s">
        <v>806</v>
      </c>
      <c r="H11" s="191"/>
      <c r="I11" s="191"/>
      <c r="J11" s="191"/>
      <c r="K11" s="425"/>
    </row>
    <row r="12" spans="1:14" ht="12.75" customHeight="1">
      <c r="A12" s="196">
        <v>4515822900</v>
      </c>
      <c r="B12" s="196" t="s">
        <v>799</v>
      </c>
      <c r="C12" s="194" t="s">
        <v>30</v>
      </c>
      <c r="D12" s="195" t="s">
        <v>31</v>
      </c>
      <c r="E12" s="196">
        <v>6</v>
      </c>
      <c r="F12" s="197" t="s">
        <v>29</v>
      </c>
      <c r="G12" s="196" t="s">
        <v>808</v>
      </c>
      <c r="H12" s="196"/>
      <c r="I12" s="196"/>
      <c r="J12" s="196"/>
      <c r="K12" s="426" t="s">
        <v>809</v>
      </c>
      <c r="N12" s="240"/>
    </row>
    <row r="13" spans="1:14">
      <c r="A13" s="196">
        <v>4515822900</v>
      </c>
      <c r="B13" s="196" t="s">
        <v>797</v>
      </c>
      <c r="C13" s="194" t="s">
        <v>157</v>
      </c>
      <c r="D13" s="195" t="s">
        <v>158</v>
      </c>
      <c r="E13" s="196">
        <v>6</v>
      </c>
      <c r="F13" s="197" t="s">
        <v>29</v>
      </c>
      <c r="G13" s="196" t="s">
        <v>810</v>
      </c>
      <c r="H13" s="196"/>
      <c r="I13" s="196"/>
      <c r="J13" s="196"/>
      <c r="K13" s="426"/>
      <c r="N13" s="240"/>
    </row>
    <row r="14" spans="1:14">
      <c r="A14" s="196">
        <v>4515822900</v>
      </c>
      <c r="B14" s="196" t="s">
        <v>798</v>
      </c>
      <c r="C14" s="194" t="s">
        <v>159</v>
      </c>
      <c r="D14" s="195" t="s">
        <v>160</v>
      </c>
      <c r="E14" s="196">
        <v>6</v>
      </c>
      <c r="F14" s="197" t="s">
        <v>29</v>
      </c>
      <c r="G14" s="196" t="s">
        <v>811</v>
      </c>
      <c r="H14" s="196"/>
      <c r="I14" s="196"/>
      <c r="J14" s="196"/>
      <c r="K14" s="426"/>
      <c r="N14" s="240"/>
    </row>
    <row r="15" spans="1:14">
      <c r="A15" s="196">
        <v>4515822900</v>
      </c>
      <c r="B15" s="196" t="s">
        <v>793</v>
      </c>
      <c r="C15" s="194" t="s">
        <v>210</v>
      </c>
      <c r="D15" s="195" t="s">
        <v>154</v>
      </c>
      <c r="E15" s="196">
        <v>6</v>
      </c>
      <c r="F15" s="197" t="s">
        <v>29</v>
      </c>
      <c r="G15" s="196" t="s">
        <v>806</v>
      </c>
      <c r="H15" s="196"/>
      <c r="I15" s="196"/>
      <c r="J15" s="196"/>
      <c r="K15" s="426"/>
    </row>
    <row r="16" spans="1:14">
      <c r="A16" s="196">
        <v>4515822900</v>
      </c>
      <c r="B16" s="196" t="s">
        <v>793</v>
      </c>
      <c r="C16" s="198" t="s">
        <v>161</v>
      </c>
      <c r="D16" s="198" t="s">
        <v>162</v>
      </c>
      <c r="E16" s="199">
        <v>6</v>
      </c>
      <c r="F16" s="200" t="s">
        <v>43</v>
      </c>
      <c r="G16" s="196"/>
      <c r="H16" s="196"/>
      <c r="I16" s="196"/>
      <c r="J16" s="196"/>
      <c r="K16" s="426"/>
    </row>
    <row r="17" spans="1:14">
      <c r="A17" s="196">
        <v>4515822900</v>
      </c>
      <c r="B17" s="196" t="s">
        <v>793</v>
      </c>
      <c r="C17" s="194" t="s">
        <v>273</v>
      </c>
      <c r="D17" s="195" t="s">
        <v>274</v>
      </c>
      <c r="E17" s="196">
        <v>3</v>
      </c>
      <c r="F17" s="197" t="s">
        <v>29</v>
      </c>
      <c r="G17" s="196" t="s">
        <v>806</v>
      </c>
      <c r="H17" s="196"/>
      <c r="I17" s="196"/>
      <c r="J17" s="196"/>
      <c r="K17" s="426"/>
    </row>
    <row r="18" spans="1:14">
      <c r="A18" s="196">
        <v>4515993591</v>
      </c>
      <c r="B18" s="196" t="s">
        <v>800</v>
      </c>
      <c r="C18" s="194" t="s">
        <v>269</v>
      </c>
      <c r="D18" s="195" t="s">
        <v>270</v>
      </c>
      <c r="E18" s="196">
        <v>3</v>
      </c>
      <c r="F18" s="197" t="s">
        <v>29</v>
      </c>
      <c r="G18" s="196" t="s">
        <v>806</v>
      </c>
      <c r="H18" s="196"/>
      <c r="I18" s="196"/>
      <c r="J18" s="196"/>
      <c r="K18" s="426"/>
    </row>
    <row r="19" spans="1:14">
      <c r="A19" s="188">
        <v>4515822900</v>
      </c>
      <c r="B19" s="188" t="s">
        <v>796</v>
      </c>
      <c r="C19" s="201" t="s">
        <v>155</v>
      </c>
      <c r="D19" s="202" t="s">
        <v>156</v>
      </c>
      <c r="E19" s="203">
        <v>12</v>
      </c>
      <c r="F19" s="204" t="s">
        <v>29</v>
      </c>
      <c r="G19" s="205" t="s">
        <v>812</v>
      </c>
      <c r="H19" s="188"/>
      <c r="I19" s="188"/>
      <c r="J19" s="188"/>
      <c r="K19" s="241" t="s">
        <v>845</v>
      </c>
      <c r="N19" s="240"/>
    </row>
    <row r="20" spans="1:14">
      <c r="A20" s="31"/>
      <c r="B20" s="31"/>
      <c r="C20" s="30"/>
      <c r="D20" s="160"/>
      <c r="E20" s="161"/>
      <c r="F20" s="80"/>
      <c r="G20" s="71"/>
      <c r="H20" s="72"/>
      <c r="I20" s="31"/>
      <c r="J20" s="74"/>
      <c r="K20" s="242"/>
    </row>
    <row r="21" spans="1:14">
      <c r="A21" s="422" t="s">
        <v>813</v>
      </c>
      <c r="B21" s="423"/>
      <c r="C21" s="423"/>
      <c r="D21" s="423"/>
      <c r="E21" s="423"/>
      <c r="F21" s="423"/>
      <c r="G21" s="423"/>
      <c r="H21" s="423"/>
      <c r="I21" s="423"/>
      <c r="J21" s="424"/>
      <c r="K21" s="238"/>
      <c r="N21" s="240"/>
    </row>
    <row r="22" spans="1:14">
      <c r="A22" s="31">
        <v>4517334496</v>
      </c>
      <c r="B22" s="31"/>
      <c r="C22" s="30" t="s">
        <v>161</v>
      </c>
      <c r="D22" s="160" t="s">
        <v>494</v>
      </c>
      <c r="E22" s="31">
        <v>1</v>
      </c>
      <c r="F22" s="80" t="s">
        <v>29</v>
      </c>
      <c r="G22" s="71"/>
      <c r="H22" s="72"/>
      <c r="I22" s="74"/>
      <c r="J22" s="206"/>
      <c r="K22" s="242"/>
      <c r="N22" s="240"/>
    </row>
    <row r="23" spans="1:14">
      <c r="A23" s="31">
        <v>4517334496</v>
      </c>
      <c r="B23" s="31"/>
      <c r="C23" s="30" t="s">
        <v>210</v>
      </c>
      <c r="D23" s="160" t="s">
        <v>154</v>
      </c>
      <c r="E23" s="31">
        <v>1</v>
      </c>
      <c r="F23" s="80" t="s">
        <v>29</v>
      </c>
      <c r="G23" s="71"/>
      <c r="H23" s="72"/>
      <c r="I23" s="74"/>
      <c r="J23" s="206"/>
      <c r="K23" s="242"/>
      <c r="N23" s="240"/>
    </row>
    <row r="24" spans="1:14">
      <c r="A24" s="31">
        <v>4517334496</v>
      </c>
      <c r="B24" s="31"/>
      <c r="C24" s="30" t="s">
        <v>155</v>
      </c>
      <c r="D24" s="160" t="s">
        <v>156</v>
      </c>
      <c r="E24" s="31">
        <v>2</v>
      </c>
      <c r="F24" s="80" t="s">
        <v>29</v>
      </c>
      <c r="G24" s="71"/>
      <c r="H24" s="72"/>
      <c r="I24" s="74"/>
      <c r="J24" s="206"/>
      <c r="K24" s="242"/>
      <c r="N24" s="240"/>
    </row>
    <row r="25" spans="1:14">
      <c r="A25" s="31">
        <v>4517334496</v>
      </c>
      <c r="B25" s="31"/>
      <c r="C25" s="30" t="s">
        <v>157</v>
      </c>
      <c r="D25" s="160" t="s">
        <v>158</v>
      </c>
      <c r="E25" s="31">
        <v>1</v>
      </c>
      <c r="F25" s="80" t="s">
        <v>29</v>
      </c>
      <c r="G25" s="71"/>
      <c r="H25" s="72"/>
      <c r="I25" s="74"/>
      <c r="J25" s="206"/>
      <c r="K25" s="242"/>
      <c r="N25" s="240"/>
    </row>
    <row r="26" spans="1:14">
      <c r="A26" s="31">
        <v>4517334496</v>
      </c>
      <c r="B26" s="31"/>
      <c r="C26" s="30" t="s">
        <v>159</v>
      </c>
      <c r="D26" s="160" t="s">
        <v>160</v>
      </c>
      <c r="E26" s="31">
        <v>1</v>
      </c>
      <c r="F26" s="80" t="s">
        <v>29</v>
      </c>
      <c r="G26" s="71"/>
      <c r="H26" s="72"/>
      <c r="I26" s="74"/>
      <c r="J26" s="206"/>
      <c r="K26" s="242"/>
      <c r="N26" s="240"/>
    </row>
    <row r="27" spans="1:14">
      <c r="A27" s="31">
        <v>4517334496</v>
      </c>
      <c r="B27" s="31"/>
      <c r="C27" s="30" t="s">
        <v>30</v>
      </c>
      <c r="D27" s="160" t="s">
        <v>31</v>
      </c>
      <c r="E27" s="31">
        <v>1</v>
      </c>
      <c r="F27" s="80" t="s">
        <v>29</v>
      </c>
      <c r="G27" s="71"/>
      <c r="H27" s="72"/>
      <c r="I27" s="74"/>
      <c r="J27" s="206"/>
      <c r="K27" s="242"/>
    </row>
    <row r="28" spans="1:14">
      <c r="A28" s="31">
        <v>4517345057</v>
      </c>
      <c r="B28" s="31"/>
      <c r="C28" s="41" t="s">
        <v>273</v>
      </c>
      <c r="D28" s="41" t="s">
        <v>274</v>
      </c>
      <c r="E28" s="31">
        <v>1</v>
      </c>
      <c r="F28" s="80" t="s">
        <v>29</v>
      </c>
      <c r="G28" s="71"/>
      <c r="H28" s="72"/>
      <c r="I28" s="74"/>
      <c r="J28" s="206"/>
      <c r="K28" s="242"/>
    </row>
    <row r="29" spans="1:14">
      <c r="A29" s="208"/>
      <c r="B29" s="208" t="s">
        <v>794</v>
      </c>
      <c r="C29" s="207" t="s">
        <v>355</v>
      </c>
      <c r="D29" s="207" t="s">
        <v>356</v>
      </c>
      <c r="E29" s="208">
        <v>1</v>
      </c>
      <c r="F29" s="209" t="s">
        <v>29</v>
      </c>
      <c r="G29" s="213"/>
      <c r="H29" s="221"/>
      <c r="I29" s="212"/>
      <c r="J29" s="222"/>
      <c r="K29" s="427" t="s">
        <v>814</v>
      </c>
    </row>
    <row r="30" spans="1:14">
      <c r="A30" s="208"/>
      <c r="B30" s="208" t="s">
        <v>794</v>
      </c>
      <c r="C30" s="210" t="s">
        <v>216</v>
      </c>
      <c r="D30" s="211" t="s">
        <v>217</v>
      </c>
      <c r="E30" s="212">
        <v>1</v>
      </c>
      <c r="F30" s="213" t="s">
        <v>29</v>
      </c>
      <c r="G30" s="213"/>
      <c r="H30" s="221"/>
      <c r="I30" s="212"/>
      <c r="J30" s="222"/>
      <c r="K30" s="427"/>
    </row>
    <row r="31" spans="1:14">
      <c r="A31" s="208"/>
      <c r="B31" s="208" t="s">
        <v>793</v>
      </c>
      <c r="C31" s="214" t="s">
        <v>365</v>
      </c>
      <c r="D31" s="211" t="s">
        <v>366</v>
      </c>
      <c r="E31" s="208">
        <v>1</v>
      </c>
      <c r="F31" s="213" t="s">
        <v>29</v>
      </c>
      <c r="G31" s="213"/>
      <c r="H31" s="221"/>
      <c r="I31" s="212"/>
      <c r="J31" s="222"/>
      <c r="K31" s="427"/>
    </row>
    <row r="32" spans="1:14">
      <c r="A32" s="208"/>
      <c r="B32" s="208" t="s">
        <v>793</v>
      </c>
      <c r="C32" s="214" t="s">
        <v>361</v>
      </c>
      <c r="D32" s="211" t="s">
        <v>362</v>
      </c>
      <c r="E32" s="208">
        <v>1</v>
      </c>
      <c r="F32" s="213" t="s">
        <v>29</v>
      </c>
      <c r="G32" s="213"/>
      <c r="H32" s="221"/>
      <c r="I32" s="212"/>
      <c r="J32" s="222"/>
      <c r="K32" s="427"/>
    </row>
    <row r="33" spans="1:14">
      <c r="A33" s="208"/>
      <c r="B33" s="208" t="s">
        <v>793</v>
      </c>
      <c r="C33" s="210" t="s">
        <v>357</v>
      </c>
      <c r="D33" s="211" t="s">
        <v>358</v>
      </c>
      <c r="E33" s="212">
        <v>1</v>
      </c>
      <c r="F33" s="213" t="s">
        <v>29</v>
      </c>
      <c r="G33" s="213"/>
      <c r="H33" s="221"/>
      <c r="I33" s="212"/>
      <c r="J33" s="222"/>
      <c r="K33" s="427"/>
    </row>
    <row r="34" spans="1:14">
      <c r="A34" s="249"/>
      <c r="B34" s="208" t="s">
        <v>793</v>
      </c>
      <c r="C34" s="210" t="s">
        <v>359</v>
      </c>
      <c r="D34" s="211" t="s">
        <v>360</v>
      </c>
      <c r="E34" s="212">
        <v>1</v>
      </c>
      <c r="F34" s="213" t="s">
        <v>29</v>
      </c>
      <c r="G34" s="213"/>
      <c r="H34" s="221"/>
      <c r="I34" s="212"/>
      <c r="J34" s="222"/>
      <c r="K34" s="427"/>
    </row>
    <row r="35" spans="1:14">
      <c r="A35" s="249"/>
      <c r="B35" s="208" t="s">
        <v>793</v>
      </c>
      <c r="C35" s="210" t="s">
        <v>363</v>
      </c>
      <c r="D35" s="211" t="s">
        <v>364</v>
      </c>
      <c r="E35" s="212">
        <v>1</v>
      </c>
      <c r="F35" s="213" t="s">
        <v>29</v>
      </c>
      <c r="G35" s="213"/>
      <c r="H35" s="221"/>
      <c r="I35" s="212"/>
      <c r="J35" s="222"/>
      <c r="K35" s="427"/>
    </row>
    <row r="36" spans="1:14">
      <c r="A36" s="249"/>
      <c r="B36" s="250" t="s">
        <v>668</v>
      </c>
      <c r="C36" s="247" t="s">
        <v>505</v>
      </c>
      <c r="D36" s="247" t="s">
        <v>296</v>
      </c>
      <c r="E36" s="248">
        <v>1</v>
      </c>
      <c r="F36" s="209" t="s">
        <v>29</v>
      </c>
      <c r="G36" s="213"/>
      <c r="H36" s="221"/>
      <c r="I36" s="212"/>
      <c r="J36" s="222"/>
      <c r="K36" s="427"/>
    </row>
    <row r="37" spans="1:14">
      <c r="A37" s="249"/>
      <c r="B37" s="208" t="s">
        <v>793</v>
      </c>
      <c r="C37" s="247" t="s">
        <v>155</v>
      </c>
      <c r="D37" s="247" t="s">
        <v>156</v>
      </c>
      <c r="E37" s="248">
        <v>1</v>
      </c>
      <c r="F37" s="209" t="s">
        <v>29</v>
      </c>
      <c r="G37" s="213"/>
      <c r="H37" s="221"/>
      <c r="I37" s="212"/>
      <c r="J37" s="222"/>
      <c r="K37" s="311"/>
    </row>
    <row r="38" spans="1:14">
      <c r="A38" s="162"/>
      <c r="B38" s="162"/>
      <c r="C38" s="53"/>
      <c r="D38" s="53"/>
      <c r="E38" s="50"/>
      <c r="F38" s="43"/>
      <c r="G38" s="162"/>
      <c r="H38" s="162"/>
      <c r="I38" s="162"/>
      <c r="J38" s="162"/>
      <c r="K38" s="242"/>
    </row>
    <row r="39" spans="1:14">
      <c r="A39" s="422" t="s">
        <v>815</v>
      </c>
      <c r="B39" s="423"/>
      <c r="C39" s="423"/>
      <c r="D39" s="423"/>
      <c r="E39" s="423"/>
      <c r="F39" s="423"/>
      <c r="G39" s="423"/>
      <c r="H39" s="423"/>
      <c r="I39" s="423"/>
      <c r="J39" s="424"/>
      <c r="K39" s="238"/>
      <c r="N39" s="240"/>
    </row>
    <row r="40" spans="1:14">
      <c r="A40" s="31">
        <v>4517334496</v>
      </c>
      <c r="B40" s="31"/>
      <c r="C40" s="30" t="s">
        <v>161</v>
      </c>
      <c r="D40" s="160" t="s">
        <v>494</v>
      </c>
      <c r="E40" s="31">
        <v>1</v>
      </c>
      <c r="F40" s="80" t="s">
        <v>29</v>
      </c>
      <c r="G40" s="71"/>
      <c r="H40" s="72"/>
      <c r="I40" s="74"/>
      <c r="J40" s="206"/>
      <c r="K40" s="242"/>
      <c r="N40" s="240"/>
    </row>
    <row r="41" spans="1:14">
      <c r="A41" s="31">
        <v>4517334496</v>
      </c>
      <c r="B41" s="31"/>
      <c r="C41" s="30" t="s">
        <v>210</v>
      </c>
      <c r="D41" s="160" t="s">
        <v>154</v>
      </c>
      <c r="E41" s="31">
        <v>1</v>
      </c>
      <c r="F41" s="80" t="s">
        <v>29</v>
      </c>
      <c r="G41" s="71"/>
      <c r="H41" s="72"/>
      <c r="I41" s="74"/>
      <c r="J41" s="206"/>
      <c r="K41" s="242"/>
      <c r="N41" s="240"/>
    </row>
    <row r="42" spans="1:14">
      <c r="A42" s="31">
        <v>4517334496</v>
      </c>
      <c r="B42" s="31"/>
      <c r="C42" s="30" t="s">
        <v>155</v>
      </c>
      <c r="D42" s="160" t="s">
        <v>156</v>
      </c>
      <c r="E42" s="31">
        <v>2</v>
      </c>
      <c r="F42" s="80" t="s">
        <v>29</v>
      </c>
      <c r="G42" s="71"/>
      <c r="H42" s="72"/>
      <c r="I42" s="74"/>
      <c r="J42" s="206"/>
      <c r="K42" s="242"/>
      <c r="N42" s="240"/>
    </row>
    <row r="43" spans="1:14">
      <c r="A43" s="31">
        <v>4517334496</v>
      </c>
      <c r="B43" s="31"/>
      <c r="C43" s="30" t="s">
        <v>157</v>
      </c>
      <c r="D43" s="160" t="s">
        <v>158</v>
      </c>
      <c r="E43" s="31">
        <v>1</v>
      </c>
      <c r="F43" s="80" t="s">
        <v>29</v>
      </c>
      <c r="G43" s="71"/>
      <c r="H43" s="72"/>
      <c r="I43" s="74"/>
      <c r="J43" s="206"/>
      <c r="K43" s="242"/>
      <c r="N43" s="240"/>
    </row>
    <row r="44" spans="1:14">
      <c r="A44" s="31">
        <v>4517334496</v>
      </c>
      <c r="B44" s="31"/>
      <c r="C44" s="30" t="s">
        <v>159</v>
      </c>
      <c r="D44" s="160" t="s">
        <v>160</v>
      </c>
      <c r="E44" s="31">
        <v>1</v>
      </c>
      <c r="F44" s="80" t="s">
        <v>29</v>
      </c>
      <c r="G44" s="71"/>
      <c r="H44" s="72"/>
      <c r="I44" s="74"/>
      <c r="J44" s="206"/>
      <c r="K44" s="242"/>
      <c r="N44" s="240"/>
    </row>
    <row r="45" spans="1:14">
      <c r="A45" s="31">
        <v>4517334496</v>
      </c>
      <c r="B45" s="31"/>
      <c r="C45" s="30" t="s">
        <v>30</v>
      </c>
      <c r="D45" s="160" t="s">
        <v>31</v>
      </c>
      <c r="E45" s="31">
        <v>1</v>
      </c>
      <c r="F45" s="80" t="s">
        <v>29</v>
      </c>
      <c r="G45" s="71"/>
      <c r="H45" s="72"/>
      <c r="I45" s="74"/>
      <c r="J45" s="206"/>
      <c r="K45" s="242"/>
    </row>
    <row r="46" spans="1:14">
      <c r="A46" s="31">
        <v>4517345057</v>
      </c>
      <c r="B46" s="31"/>
      <c r="C46" s="41" t="s">
        <v>273</v>
      </c>
      <c r="D46" s="41" t="s">
        <v>274</v>
      </c>
      <c r="E46" s="31">
        <v>1</v>
      </c>
      <c r="F46" s="80" t="s">
        <v>29</v>
      </c>
      <c r="G46" s="71"/>
      <c r="H46" s="72"/>
      <c r="I46" s="74"/>
      <c r="J46" s="206"/>
      <c r="K46" s="242"/>
    </row>
    <row r="47" spans="1:14">
      <c r="A47" s="31"/>
      <c r="B47" s="31"/>
      <c r="C47" s="59" t="s">
        <v>32</v>
      </c>
      <c r="D47" s="59" t="s">
        <v>33</v>
      </c>
      <c r="E47" s="161">
        <v>1</v>
      </c>
      <c r="F47" s="80" t="s">
        <v>29</v>
      </c>
      <c r="G47" s="71"/>
      <c r="H47" s="72"/>
      <c r="I47" s="215"/>
      <c r="J47" s="74"/>
      <c r="K47" s="242"/>
    </row>
    <row r="48" spans="1:14">
      <c r="A48" s="162"/>
      <c r="B48" s="162"/>
      <c r="C48" s="53" t="s">
        <v>120</v>
      </c>
      <c r="D48" s="53" t="s">
        <v>121</v>
      </c>
      <c r="E48" s="50">
        <v>8</v>
      </c>
      <c r="F48" s="43" t="s">
        <v>29</v>
      </c>
      <c r="G48" s="162"/>
      <c r="H48" s="162"/>
      <c r="I48" s="162"/>
      <c r="J48" s="162"/>
      <c r="K48" s="242"/>
    </row>
    <row r="49" spans="1:14">
      <c r="A49" s="162"/>
      <c r="B49" s="162"/>
      <c r="C49" s="164"/>
      <c r="D49" s="164"/>
      <c r="E49" s="162"/>
      <c r="F49" s="164"/>
      <c r="G49" s="162"/>
      <c r="H49" s="162"/>
      <c r="I49" s="162"/>
      <c r="J49" s="162"/>
      <c r="K49" s="242"/>
    </row>
    <row r="50" spans="1:14">
      <c r="A50" s="162"/>
      <c r="B50" s="162"/>
      <c r="C50" s="49" t="s">
        <v>595</v>
      </c>
      <c r="D50" s="216" t="s">
        <v>596</v>
      </c>
      <c r="E50" s="168">
        <v>3</v>
      </c>
      <c r="F50" s="169" t="s">
        <v>43</v>
      </c>
      <c r="G50" s="169"/>
      <c r="H50" s="162"/>
      <c r="I50" s="162"/>
      <c r="J50" s="166"/>
      <c r="K50" s="242"/>
    </row>
    <row r="51" spans="1:14">
      <c r="A51" s="162"/>
      <c r="B51" s="162"/>
      <c r="C51" s="30" t="s">
        <v>69</v>
      </c>
      <c r="D51" s="30" t="s">
        <v>70</v>
      </c>
      <c r="E51" s="166">
        <v>3</v>
      </c>
      <c r="F51" s="165" t="s">
        <v>36</v>
      </c>
      <c r="G51" s="162"/>
      <c r="H51" s="162"/>
      <c r="I51" s="162"/>
      <c r="J51" s="162"/>
      <c r="K51" s="242"/>
    </row>
    <row r="52" spans="1:14">
      <c r="A52" s="162"/>
      <c r="B52" s="162"/>
      <c r="C52" s="165" t="s">
        <v>39</v>
      </c>
      <c r="D52" s="165" t="s">
        <v>40</v>
      </c>
      <c r="E52" s="166">
        <v>3</v>
      </c>
      <c r="F52" s="165" t="s">
        <v>29</v>
      </c>
      <c r="G52" s="162"/>
      <c r="H52" s="162"/>
      <c r="I52" s="162"/>
      <c r="J52" s="162"/>
      <c r="K52" s="242"/>
    </row>
    <row r="53" spans="1:14">
      <c r="A53" s="162"/>
      <c r="B53" s="162"/>
      <c r="C53" s="165" t="s">
        <v>37</v>
      </c>
      <c r="D53" s="165" t="s">
        <v>38</v>
      </c>
      <c r="E53" s="166">
        <v>6</v>
      </c>
      <c r="F53" s="165" t="s">
        <v>29</v>
      </c>
      <c r="G53" s="162"/>
      <c r="H53" s="162"/>
      <c r="I53" s="162"/>
      <c r="J53" s="162"/>
      <c r="K53" s="242"/>
    </row>
    <row r="54" spans="1:14">
      <c r="A54" s="162"/>
      <c r="B54" s="162"/>
      <c r="C54" s="30" t="s">
        <v>71</v>
      </c>
      <c r="D54" s="30" t="s">
        <v>72</v>
      </c>
      <c r="E54" s="31">
        <v>6</v>
      </c>
      <c r="F54" s="165" t="s">
        <v>29</v>
      </c>
      <c r="G54" s="162"/>
      <c r="H54" s="162"/>
      <c r="I54" s="162"/>
      <c r="J54" s="162"/>
      <c r="K54" s="242"/>
    </row>
    <row r="55" spans="1:14">
      <c r="A55" s="162"/>
      <c r="B55" s="162"/>
      <c r="C55" s="167"/>
      <c r="D55" s="167"/>
      <c r="E55" s="166"/>
      <c r="F55" s="165"/>
      <c r="G55" s="162"/>
      <c r="H55" s="162"/>
      <c r="I55" s="162"/>
      <c r="J55" s="162"/>
      <c r="K55" s="242"/>
    </row>
    <row r="56" spans="1:14">
      <c r="A56" s="162"/>
      <c r="B56" s="162"/>
      <c r="C56" s="30" t="s">
        <v>73</v>
      </c>
      <c r="D56" s="30" t="s">
        <v>74</v>
      </c>
      <c r="E56" s="166" t="s">
        <v>789</v>
      </c>
      <c r="F56" s="169" t="s">
        <v>81</v>
      </c>
      <c r="G56" s="162"/>
      <c r="H56" s="162"/>
      <c r="I56" s="162"/>
      <c r="J56" s="162"/>
      <c r="K56" s="242"/>
    </row>
    <row r="57" spans="1:14">
      <c r="A57" s="162"/>
      <c r="B57" s="162"/>
      <c r="C57" s="64" t="s">
        <v>225</v>
      </c>
      <c r="D57" s="64" t="s">
        <v>226</v>
      </c>
      <c r="E57" s="166">
        <v>12</v>
      </c>
      <c r="F57" s="169" t="s">
        <v>29</v>
      </c>
      <c r="G57" s="162"/>
      <c r="H57" s="162"/>
      <c r="I57" s="162"/>
      <c r="J57" s="162"/>
      <c r="K57" s="242"/>
    </row>
    <row r="58" spans="1:14">
      <c r="A58" s="162"/>
      <c r="B58" s="162"/>
      <c r="C58" s="30" t="s">
        <v>75</v>
      </c>
      <c r="D58" s="30" t="s">
        <v>76</v>
      </c>
      <c r="E58" s="166">
        <v>12</v>
      </c>
      <c r="F58" s="169" t="s">
        <v>29</v>
      </c>
      <c r="G58" s="162"/>
      <c r="H58" s="162"/>
      <c r="I58" s="162"/>
      <c r="J58" s="162"/>
      <c r="K58" s="242"/>
    </row>
    <row r="59" spans="1:14">
      <c r="A59" s="162"/>
      <c r="B59" s="162"/>
      <c r="C59" s="164"/>
      <c r="D59" s="164"/>
      <c r="E59" s="162"/>
      <c r="F59" s="164"/>
      <c r="G59" s="162"/>
      <c r="H59" s="162"/>
      <c r="I59" s="162"/>
      <c r="J59" s="162"/>
      <c r="K59" s="242"/>
    </row>
    <row r="60" spans="1:14">
      <c r="A60" s="164"/>
      <c r="B60" s="164"/>
      <c r="C60" s="165" t="s">
        <v>44</v>
      </c>
      <c r="D60" s="165" t="s">
        <v>45</v>
      </c>
      <c r="E60" s="166" t="s">
        <v>790</v>
      </c>
      <c r="F60" s="165" t="s">
        <v>51</v>
      </c>
      <c r="G60" s="164"/>
      <c r="H60" s="162"/>
      <c r="I60" s="162"/>
      <c r="J60" s="162"/>
      <c r="K60" s="242"/>
    </row>
    <row r="61" spans="1:14">
      <c r="A61" s="164"/>
      <c r="B61" s="164"/>
      <c r="C61" s="165" t="s">
        <v>47</v>
      </c>
      <c r="D61" s="165" t="s">
        <v>48</v>
      </c>
      <c r="E61" s="166">
        <v>1</v>
      </c>
      <c r="F61" s="165" t="s">
        <v>43</v>
      </c>
      <c r="G61" s="164"/>
      <c r="H61" s="162"/>
      <c r="I61" s="162"/>
      <c r="J61" s="162"/>
      <c r="K61" s="242"/>
    </row>
    <row r="62" spans="1:14">
      <c r="A62" s="9"/>
      <c r="B62" s="11"/>
      <c r="C62" s="10"/>
      <c r="D62" s="10"/>
      <c r="E62" s="11"/>
      <c r="F62" s="10"/>
      <c r="G62" s="11"/>
      <c r="H62" s="11"/>
      <c r="I62" s="11"/>
      <c r="J62" s="13"/>
      <c r="K62" s="242"/>
    </row>
    <row r="63" spans="1:14">
      <c r="A63" s="431" t="s">
        <v>816</v>
      </c>
      <c r="B63" s="432"/>
      <c r="C63" s="432"/>
      <c r="D63" s="432"/>
      <c r="E63" s="432"/>
      <c r="F63" s="432"/>
      <c r="G63" s="432"/>
      <c r="H63" s="432"/>
      <c r="I63" s="432"/>
      <c r="J63" s="433"/>
      <c r="K63" s="238"/>
      <c r="N63" s="240"/>
    </row>
    <row r="64" spans="1:14">
      <c r="A64" s="188">
        <v>4515877225</v>
      </c>
      <c r="B64" s="188" t="s">
        <v>817</v>
      </c>
      <c r="C64" s="163" t="s">
        <v>818</v>
      </c>
      <c r="D64" s="163" t="s">
        <v>270</v>
      </c>
      <c r="E64" s="188">
        <v>1</v>
      </c>
      <c r="F64" s="188" t="s">
        <v>43</v>
      </c>
      <c r="G64" s="188" t="s">
        <v>819</v>
      </c>
      <c r="H64" s="188"/>
      <c r="I64" s="188"/>
      <c r="J64" s="217"/>
      <c r="K64" s="242"/>
    </row>
    <row r="65" spans="1:11">
      <c r="A65" s="188">
        <v>4515877225</v>
      </c>
      <c r="B65" s="188" t="s">
        <v>820</v>
      </c>
      <c r="C65" s="163" t="s">
        <v>818</v>
      </c>
      <c r="D65" s="163" t="s">
        <v>270</v>
      </c>
      <c r="E65" s="188">
        <v>1</v>
      </c>
      <c r="F65" s="188" t="s">
        <v>43</v>
      </c>
      <c r="G65" s="188" t="s">
        <v>821</v>
      </c>
      <c r="H65" s="188"/>
      <c r="I65" s="188"/>
      <c r="J65" s="217"/>
      <c r="K65" s="242"/>
    </row>
    <row r="66" spans="1:11">
      <c r="A66" s="188">
        <v>4515877225</v>
      </c>
      <c r="B66" s="188" t="s">
        <v>822</v>
      </c>
      <c r="C66" s="163" t="s">
        <v>818</v>
      </c>
      <c r="D66" s="163" t="s">
        <v>270</v>
      </c>
      <c r="E66" s="188">
        <v>1</v>
      </c>
      <c r="F66" s="188" t="s">
        <v>43</v>
      </c>
      <c r="G66" s="188" t="s">
        <v>823</v>
      </c>
      <c r="H66" s="188"/>
      <c r="I66" s="188"/>
      <c r="J66" s="217"/>
      <c r="K66" s="242"/>
    </row>
    <row r="67" spans="1:11">
      <c r="A67" s="188">
        <v>4515877225</v>
      </c>
      <c r="B67" s="188" t="s">
        <v>824</v>
      </c>
      <c r="C67" s="163" t="s">
        <v>273</v>
      </c>
      <c r="D67" s="163" t="s">
        <v>274</v>
      </c>
      <c r="E67" s="188">
        <v>1</v>
      </c>
      <c r="F67" s="188" t="s">
        <v>43</v>
      </c>
      <c r="G67" s="188" t="s">
        <v>825</v>
      </c>
      <c r="H67" s="188"/>
      <c r="I67" s="188"/>
      <c r="J67" s="217"/>
      <c r="K67" s="242"/>
    </row>
    <row r="68" spans="1:11">
      <c r="A68" s="188">
        <v>4515877225</v>
      </c>
      <c r="B68" s="188" t="s">
        <v>826</v>
      </c>
      <c r="C68" s="163" t="s">
        <v>273</v>
      </c>
      <c r="D68" s="163" t="s">
        <v>274</v>
      </c>
      <c r="E68" s="188">
        <v>1</v>
      </c>
      <c r="F68" s="188" t="s">
        <v>43</v>
      </c>
      <c r="G68" s="188" t="s">
        <v>827</v>
      </c>
      <c r="H68" s="188"/>
      <c r="I68" s="188"/>
      <c r="J68" s="217"/>
      <c r="K68" s="242"/>
    </row>
    <row r="69" spans="1:11">
      <c r="A69" s="188">
        <v>4515877225</v>
      </c>
      <c r="B69" s="188" t="s">
        <v>828</v>
      </c>
      <c r="C69" s="163" t="s">
        <v>273</v>
      </c>
      <c r="D69" s="163" t="s">
        <v>274</v>
      </c>
      <c r="E69" s="188">
        <v>1</v>
      </c>
      <c r="F69" s="188" t="s">
        <v>43</v>
      </c>
      <c r="G69" s="188" t="s">
        <v>829</v>
      </c>
      <c r="H69" s="188"/>
      <c r="I69" s="188"/>
      <c r="J69" s="217"/>
      <c r="K69" s="242"/>
    </row>
    <row r="70" spans="1:11">
      <c r="A70" s="188">
        <v>4515877225</v>
      </c>
      <c r="B70" s="188" t="s">
        <v>795</v>
      </c>
      <c r="C70" s="41" t="s">
        <v>326</v>
      </c>
      <c r="D70" s="41" t="s">
        <v>327</v>
      </c>
      <c r="E70" s="188">
        <v>1</v>
      </c>
      <c r="F70" s="188" t="s">
        <v>29</v>
      </c>
      <c r="G70" s="188" t="s">
        <v>830</v>
      </c>
      <c r="H70" s="188"/>
      <c r="I70" s="188"/>
      <c r="J70" s="217"/>
      <c r="K70" s="242"/>
    </row>
    <row r="71" spans="1:11">
      <c r="A71" s="188">
        <v>4515877225</v>
      </c>
      <c r="B71" s="188" t="s">
        <v>795</v>
      </c>
      <c r="C71" s="41" t="s">
        <v>216</v>
      </c>
      <c r="D71" s="41" t="s">
        <v>217</v>
      </c>
      <c r="E71" s="188">
        <v>1</v>
      </c>
      <c r="F71" s="188" t="s">
        <v>29</v>
      </c>
      <c r="G71" s="188" t="s">
        <v>830</v>
      </c>
      <c r="H71" s="188"/>
      <c r="I71" s="188"/>
      <c r="J71" s="217"/>
      <c r="K71" s="242"/>
    </row>
    <row r="72" spans="1:11">
      <c r="A72" s="188">
        <v>4515877225</v>
      </c>
      <c r="B72" s="188" t="s">
        <v>795</v>
      </c>
      <c r="C72" s="163" t="s">
        <v>361</v>
      </c>
      <c r="D72" s="218" t="s">
        <v>362</v>
      </c>
      <c r="E72" s="188">
        <v>1</v>
      </c>
      <c r="F72" s="188" t="s">
        <v>29</v>
      </c>
      <c r="G72" s="188" t="s">
        <v>830</v>
      </c>
      <c r="H72" s="188"/>
      <c r="I72" s="188"/>
      <c r="J72" s="217"/>
      <c r="K72" s="242"/>
    </row>
    <row r="73" spans="1:11">
      <c r="A73" s="188">
        <v>4515877225</v>
      </c>
      <c r="B73" s="188" t="s">
        <v>795</v>
      </c>
      <c r="C73" s="163" t="s">
        <v>153</v>
      </c>
      <c r="D73" s="163" t="s">
        <v>154</v>
      </c>
      <c r="E73" s="188">
        <v>6</v>
      </c>
      <c r="F73" s="188" t="s">
        <v>29</v>
      </c>
      <c r="G73" s="188" t="s">
        <v>830</v>
      </c>
      <c r="H73" s="188"/>
      <c r="I73" s="188"/>
      <c r="J73" s="217"/>
      <c r="K73" s="242"/>
    </row>
    <row r="74" spans="1:11">
      <c r="A74" s="188">
        <v>4515877225</v>
      </c>
      <c r="B74" s="188" t="s">
        <v>795</v>
      </c>
      <c r="C74" s="40" t="s">
        <v>161</v>
      </c>
      <c r="D74" s="40" t="s">
        <v>162</v>
      </c>
      <c r="E74" s="65">
        <v>3</v>
      </c>
      <c r="F74" s="37" t="s">
        <v>43</v>
      </c>
      <c r="G74" s="188"/>
      <c r="H74" s="188"/>
      <c r="I74" s="188"/>
      <c r="J74" s="217"/>
      <c r="K74" s="242"/>
    </row>
    <row r="75" spans="1:11">
      <c r="A75" s="188">
        <v>4515877225</v>
      </c>
      <c r="B75" s="188" t="s">
        <v>795</v>
      </c>
      <c r="C75" s="163" t="s">
        <v>159</v>
      </c>
      <c r="D75" s="163" t="s">
        <v>160</v>
      </c>
      <c r="E75" s="188">
        <v>3</v>
      </c>
      <c r="F75" s="188" t="s">
        <v>29</v>
      </c>
      <c r="G75" s="188" t="s">
        <v>806</v>
      </c>
      <c r="H75" s="188"/>
      <c r="I75" s="188"/>
      <c r="J75" s="217"/>
      <c r="K75" s="242"/>
    </row>
    <row r="76" spans="1:11">
      <c r="A76" s="188">
        <v>4515877225</v>
      </c>
      <c r="B76" s="188" t="s">
        <v>795</v>
      </c>
      <c r="C76" s="163" t="s">
        <v>30</v>
      </c>
      <c r="D76" s="163" t="s">
        <v>31</v>
      </c>
      <c r="E76" s="188">
        <v>3</v>
      </c>
      <c r="F76" s="188" t="s">
        <v>29</v>
      </c>
      <c r="G76" s="188" t="s">
        <v>806</v>
      </c>
      <c r="H76" s="188"/>
      <c r="I76" s="188"/>
      <c r="J76" s="217"/>
      <c r="K76" s="242"/>
    </row>
    <row r="77" spans="1:11">
      <c r="A77" s="188">
        <v>4515877225</v>
      </c>
      <c r="B77" s="188" t="s">
        <v>795</v>
      </c>
      <c r="C77" s="163" t="s">
        <v>155</v>
      </c>
      <c r="D77" s="163" t="s">
        <v>156</v>
      </c>
      <c r="E77" s="188">
        <v>6</v>
      </c>
      <c r="F77" s="188" t="s">
        <v>29</v>
      </c>
      <c r="G77" s="188" t="s">
        <v>806</v>
      </c>
      <c r="H77" s="188"/>
      <c r="I77" s="188"/>
      <c r="J77" s="217"/>
      <c r="K77" s="242"/>
    </row>
    <row r="78" spans="1:11">
      <c r="A78" s="188">
        <v>4515877225</v>
      </c>
      <c r="B78" s="188" t="s">
        <v>795</v>
      </c>
      <c r="C78" s="163" t="s">
        <v>157</v>
      </c>
      <c r="D78" s="163" t="s">
        <v>158</v>
      </c>
      <c r="E78" s="188">
        <v>3</v>
      </c>
      <c r="F78" s="188" t="s">
        <v>29</v>
      </c>
      <c r="G78" s="188" t="s">
        <v>806</v>
      </c>
      <c r="H78" s="188"/>
      <c r="I78" s="188"/>
      <c r="J78" s="217"/>
      <c r="K78" s="242"/>
    </row>
    <row r="79" spans="1:11">
      <c r="A79" s="188">
        <v>4515877225</v>
      </c>
      <c r="B79" s="188" t="s">
        <v>795</v>
      </c>
      <c r="C79" s="163" t="s">
        <v>157</v>
      </c>
      <c r="D79" s="163" t="s">
        <v>158</v>
      </c>
      <c r="E79" s="188">
        <v>3</v>
      </c>
      <c r="F79" s="188" t="s">
        <v>29</v>
      </c>
      <c r="G79" s="188" t="s">
        <v>806</v>
      </c>
      <c r="H79" s="188"/>
      <c r="I79" s="188"/>
      <c r="J79" s="217"/>
      <c r="K79" s="242"/>
    </row>
    <row r="80" spans="1:11">
      <c r="A80" s="188">
        <v>4515877225</v>
      </c>
      <c r="B80" s="188" t="s">
        <v>795</v>
      </c>
      <c r="C80" s="163" t="s">
        <v>159</v>
      </c>
      <c r="D80" s="163" t="s">
        <v>160</v>
      </c>
      <c r="E80" s="188">
        <v>3</v>
      </c>
      <c r="F80" s="188" t="s">
        <v>29</v>
      </c>
      <c r="G80" s="188" t="s">
        <v>806</v>
      </c>
      <c r="H80" s="188"/>
      <c r="I80" s="188"/>
      <c r="J80" s="217"/>
      <c r="K80" s="242"/>
    </row>
    <row r="81" spans="1:14">
      <c r="A81" s="188">
        <v>4515877225</v>
      </c>
      <c r="B81" s="188" t="s">
        <v>795</v>
      </c>
      <c r="C81" s="163" t="s">
        <v>30</v>
      </c>
      <c r="D81" s="163" t="s">
        <v>31</v>
      </c>
      <c r="E81" s="188">
        <v>3</v>
      </c>
      <c r="F81" s="188" t="s">
        <v>29</v>
      </c>
      <c r="G81" s="188" t="s">
        <v>806</v>
      </c>
      <c r="H81" s="188"/>
      <c r="I81" s="188"/>
      <c r="J81" s="217"/>
      <c r="K81" s="242"/>
    </row>
    <row r="82" spans="1:14">
      <c r="A82" s="188">
        <v>4515877225</v>
      </c>
      <c r="B82" s="188" t="s">
        <v>795</v>
      </c>
      <c r="C82" s="163" t="s">
        <v>155</v>
      </c>
      <c r="D82" s="163" t="s">
        <v>156</v>
      </c>
      <c r="E82" s="188">
        <v>6</v>
      </c>
      <c r="F82" s="188" t="s">
        <v>29</v>
      </c>
      <c r="G82" s="188" t="s">
        <v>806</v>
      </c>
      <c r="H82" s="188"/>
      <c r="I82" s="188"/>
      <c r="J82" s="217"/>
      <c r="K82" s="242"/>
    </row>
    <row r="83" spans="1:14">
      <c r="A83" s="188">
        <v>4515877225</v>
      </c>
      <c r="B83" s="188" t="s">
        <v>795</v>
      </c>
      <c r="C83" s="163" t="s">
        <v>368</v>
      </c>
      <c r="D83" s="163" t="s">
        <v>369</v>
      </c>
      <c r="E83" s="188">
        <v>1</v>
      </c>
      <c r="F83" s="188" t="s">
        <v>29</v>
      </c>
      <c r="G83" s="188" t="s">
        <v>806</v>
      </c>
      <c r="H83" s="188"/>
      <c r="I83" s="188"/>
      <c r="J83" s="217"/>
      <c r="K83" s="242"/>
    </row>
    <row r="84" spans="1:14">
      <c r="A84" s="188">
        <v>4515877225</v>
      </c>
      <c r="B84" s="188" t="s">
        <v>795</v>
      </c>
      <c r="C84" s="163" t="s">
        <v>370</v>
      </c>
      <c r="D84" s="163" t="s">
        <v>371</v>
      </c>
      <c r="E84" s="188">
        <v>1</v>
      </c>
      <c r="F84" s="188" t="s">
        <v>29</v>
      </c>
      <c r="G84" s="188" t="s">
        <v>806</v>
      </c>
      <c r="H84" s="188"/>
      <c r="I84" s="188"/>
      <c r="J84" s="217"/>
      <c r="K84" s="242"/>
    </row>
    <row r="85" spans="1:14">
      <c r="A85" s="188">
        <v>4515877225</v>
      </c>
      <c r="B85" s="188" t="s">
        <v>795</v>
      </c>
      <c r="C85" s="163" t="s">
        <v>365</v>
      </c>
      <c r="D85" s="163" t="s">
        <v>366</v>
      </c>
      <c r="E85" s="188">
        <v>1</v>
      </c>
      <c r="F85" s="188" t="s">
        <v>29</v>
      </c>
      <c r="G85" s="188" t="s">
        <v>806</v>
      </c>
      <c r="H85" s="188"/>
      <c r="I85" s="188"/>
      <c r="J85" s="217"/>
      <c r="K85" s="242"/>
    </row>
    <row r="86" spans="1:14">
      <c r="A86" s="188">
        <v>4515877225</v>
      </c>
      <c r="B86" s="188" t="s">
        <v>795</v>
      </c>
      <c r="C86" s="163" t="s">
        <v>367</v>
      </c>
      <c r="D86" s="163" t="s">
        <v>364</v>
      </c>
      <c r="E86" s="188">
        <v>1</v>
      </c>
      <c r="F86" s="188" t="s">
        <v>29</v>
      </c>
      <c r="G86" s="188" t="s">
        <v>806</v>
      </c>
      <c r="H86" s="188"/>
      <c r="I86" s="188"/>
      <c r="J86" s="217"/>
      <c r="K86" s="242"/>
    </row>
    <row r="87" spans="1:14">
      <c r="A87" s="9"/>
      <c r="B87" s="11"/>
      <c r="C87" s="10"/>
      <c r="D87" s="10"/>
      <c r="E87" s="11"/>
      <c r="F87" s="10"/>
      <c r="G87" s="11"/>
      <c r="H87" s="11"/>
      <c r="I87" s="11"/>
      <c r="J87" s="13"/>
      <c r="K87" s="242"/>
    </row>
    <row r="88" spans="1:14">
      <c r="A88" s="431" t="s">
        <v>831</v>
      </c>
      <c r="B88" s="432"/>
      <c r="C88" s="432"/>
      <c r="D88" s="432"/>
      <c r="E88" s="432"/>
      <c r="F88" s="432"/>
      <c r="G88" s="432"/>
      <c r="H88" s="432"/>
      <c r="I88" s="432"/>
      <c r="J88" s="433"/>
      <c r="K88" s="238"/>
      <c r="N88" s="240"/>
    </row>
    <row r="89" spans="1:14">
      <c r="A89" s="31">
        <v>4517679935</v>
      </c>
      <c r="B89" s="31"/>
      <c r="C89" s="159" t="s">
        <v>155</v>
      </c>
      <c r="D89" s="94" t="s">
        <v>156</v>
      </c>
      <c r="E89" s="31">
        <v>6</v>
      </c>
      <c r="F89" s="80" t="s">
        <v>29</v>
      </c>
      <c r="G89" s="71"/>
      <c r="H89" s="188"/>
      <c r="I89" s="188"/>
      <c r="J89" s="215"/>
      <c r="K89" s="242"/>
    </row>
    <row r="90" spans="1:14">
      <c r="A90" s="31">
        <v>4517679935</v>
      </c>
      <c r="B90" s="31"/>
      <c r="C90" s="30" t="s">
        <v>30</v>
      </c>
      <c r="D90" s="64" t="s">
        <v>31</v>
      </c>
      <c r="E90" s="31">
        <v>3</v>
      </c>
      <c r="F90" s="80" t="s">
        <v>29</v>
      </c>
      <c r="G90" s="71"/>
      <c r="H90" s="188"/>
      <c r="I90" s="188"/>
      <c r="J90" s="215"/>
      <c r="K90" s="242"/>
    </row>
    <row r="91" spans="1:14">
      <c r="A91" s="31">
        <v>4517679935</v>
      </c>
      <c r="B91" s="31"/>
      <c r="C91" s="30" t="s">
        <v>157</v>
      </c>
      <c r="D91" s="64" t="s">
        <v>158</v>
      </c>
      <c r="E91" s="31">
        <v>3</v>
      </c>
      <c r="F91" s="80" t="s">
        <v>29</v>
      </c>
      <c r="G91" s="71"/>
      <c r="H91" s="188"/>
      <c r="I91" s="188"/>
      <c r="J91" s="215"/>
      <c r="K91" s="242"/>
    </row>
    <row r="92" spans="1:14">
      <c r="A92" s="31">
        <v>4517679935</v>
      </c>
      <c r="B92" s="31"/>
      <c r="C92" s="30" t="s">
        <v>159</v>
      </c>
      <c r="D92" s="64" t="s">
        <v>160</v>
      </c>
      <c r="E92" s="31">
        <v>3</v>
      </c>
      <c r="F92" s="80" t="s">
        <v>29</v>
      </c>
      <c r="G92" s="71"/>
      <c r="H92" s="188"/>
      <c r="I92" s="188"/>
      <c r="J92" s="215"/>
      <c r="K92" s="242"/>
    </row>
    <row r="93" spans="1:14">
      <c r="A93" s="31">
        <v>4517679935</v>
      </c>
      <c r="B93" s="31"/>
      <c r="C93" s="30" t="s">
        <v>370</v>
      </c>
      <c r="D93" s="64" t="s">
        <v>371</v>
      </c>
      <c r="E93" s="31">
        <v>1</v>
      </c>
      <c r="F93" s="80" t="s">
        <v>29</v>
      </c>
      <c r="G93" s="71"/>
      <c r="H93" s="188"/>
      <c r="I93" s="188"/>
      <c r="J93" s="215"/>
      <c r="K93" s="242"/>
    </row>
    <row r="94" spans="1:14">
      <c r="A94" s="31">
        <v>4517679935</v>
      </c>
      <c r="B94" s="31"/>
      <c r="C94" s="30" t="s">
        <v>367</v>
      </c>
      <c r="D94" s="64" t="s">
        <v>364</v>
      </c>
      <c r="E94" s="31">
        <v>1</v>
      </c>
      <c r="F94" s="80" t="s">
        <v>29</v>
      </c>
      <c r="G94" s="71"/>
      <c r="H94" s="188"/>
      <c r="I94" s="188"/>
      <c r="J94" s="215"/>
      <c r="K94" s="242"/>
    </row>
    <row r="95" spans="1:14">
      <c r="A95" s="31">
        <v>4517679935</v>
      </c>
      <c r="B95" s="31"/>
      <c r="C95" s="30" t="s">
        <v>210</v>
      </c>
      <c r="D95" s="64" t="s">
        <v>154</v>
      </c>
      <c r="E95" s="31">
        <v>3</v>
      </c>
      <c r="F95" s="80" t="s">
        <v>29</v>
      </c>
      <c r="G95" s="71"/>
      <c r="H95" s="188"/>
      <c r="I95" s="188"/>
      <c r="J95" s="215"/>
      <c r="K95" s="242"/>
    </row>
    <row r="96" spans="1:14">
      <c r="A96" s="31">
        <v>4517679935</v>
      </c>
      <c r="B96" s="31"/>
      <c r="C96" s="30" t="s">
        <v>161</v>
      </c>
      <c r="D96" s="64" t="s">
        <v>162</v>
      </c>
      <c r="E96" s="31">
        <v>3</v>
      </c>
      <c r="F96" s="80" t="s">
        <v>29</v>
      </c>
      <c r="G96" s="71"/>
      <c r="H96" s="188"/>
      <c r="I96" s="188"/>
      <c r="J96" s="215"/>
      <c r="K96" s="242"/>
    </row>
    <row r="97" spans="1:14">
      <c r="A97" s="31">
        <v>4517679935</v>
      </c>
      <c r="B97" s="31"/>
      <c r="C97" s="30" t="s">
        <v>216</v>
      </c>
      <c r="D97" s="64" t="s">
        <v>217</v>
      </c>
      <c r="E97" s="31">
        <v>1</v>
      </c>
      <c r="F97" s="80" t="s">
        <v>43</v>
      </c>
      <c r="G97" s="71"/>
      <c r="H97" s="188"/>
      <c r="I97" s="188"/>
      <c r="J97" s="215"/>
      <c r="K97" s="242"/>
    </row>
    <row r="98" spans="1:14">
      <c r="A98" s="31">
        <v>4517679935</v>
      </c>
      <c r="B98" s="31"/>
      <c r="C98" s="30" t="s">
        <v>363</v>
      </c>
      <c r="D98" s="64" t="s">
        <v>364</v>
      </c>
      <c r="E98" s="31">
        <v>1</v>
      </c>
      <c r="F98" s="80" t="s">
        <v>43</v>
      </c>
      <c r="G98" s="71"/>
      <c r="H98" s="188"/>
      <c r="I98" s="188"/>
      <c r="J98" s="215"/>
      <c r="K98" s="242"/>
    </row>
    <row r="99" spans="1:14">
      <c r="A99" s="31">
        <v>4517679935</v>
      </c>
      <c r="B99" s="31"/>
      <c r="C99" s="30" t="s">
        <v>357</v>
      </c>
      <c r="D99" s="64" t="s">
        <v>358</v>
      </c>
      <c r="E99" s="31">
        <v>1</v>
      </c>
      <c r="F99" s="80" t="s">
        <v>43</v>
      </c>
      <c r="G99" s="71"/>
      <c r="H99" s="188"/>
      <c r="I99" s="188"/>
      <c r="J99" s="215"/>
      <c r="K99" s="242"/>
    </row>
    <row r="100" spans="1:14">
      <c r="A100" s="31">
        <v>4517679935</v>
      </c>
      <c r="B100" s="31"/>
      <c r="C100" s="30" t="s">
        <v>359</v>
      </c>
      <c r="D100" s="64" t="s">
        <v>360</v>
      </c>
      <c r="E100" s="31">
        <v>1</v>
      </c>
      <c r="F100" s="80" t="s">
        <v>43</v>
      </c>
      <c r="G100" s="71"/>
      <c r="H100" s="188"/>
      <c r="I100" s="188"/>
      <c r="J100" s="215"/>
      <c r="K100" s="242"/>
    </row>
    <row r="101" spans="1:14">
      <c r="A101" s="31">
        <v>4517679935</v>
      </c>
      <c r="B101" s="31"/>
      <c r="C101" s="30" t="s">
        <v>326</v>
      </c>
      <c r="D101" s="64" t="s">
        <v>327</v>
      </c>
      <c r="E101" s="31">
        <v>1</v>
      </c>
      <c r="F101" s="80" t="s">
        <v>43</v>
      </c>
      <c r="G101" s="71"/>
      <c r="H101" s="188"/>
      <c r="I101" s="188"/>
      <c r="J101" s="215"/>
      <c r="K101" s="242"/>
    </row>
    <row r="102" spans="1:14">
      <c r="A102" s="31">
        <v>4517679935</v>
      </c>
      <c r="B102" s="31"/>
      <c r="C102" s="30" t="s">
        <v>273</v>
      </c>
      <c r="D102" s="64" t="s">
        <v>274</v>
      </c>
      <c r="E102" s="31">
        <v>3</v>
      </c>
      <c r="F102" s="80" t="s">
        <v>29</v>
      </c>
      <c r="G102" s="71"/>
      <c r="H102" s="188"/>
      <c r="I102" s="188"/>
      <c r="J102" s="215"/>
      <c r="K102" s="242"/>
    </row>
    <row r="103" spans="1:14">
      <c r="A103" s="31">
        <v>4517679935</v>
      </c>
      <c r="B103" s="31"/>
      <c r="C103" s="30" t="s">
        <v>365</v>
      </c>
      <c r="D103" s="64" t="s">
        <v>366</v>
      </c>
      <c r="E103" s="31">
        <v>1</v>
      </c>
      <c r="F103" s="80" t="s">
        <v>29</v>
      </c>
      <c r="G103" s="71"/>
      <c r="H103" s="188"/>
      <c r="I103" s="188"/>
      <c r="J103" s="215"/>
      <c r="K103" s="242"/>
    </row>
    <row r="104" spans="1:14">
      <c r="A104" s="31">
        <v>4517679935</v>
      </c>
      <c r="B104" s="31"/>
      <c r="C104" s="64" t="s">
        <v>368</v>
      </c>
      <c r="D104" s="187" t="s">
        <v>369</v>
      </c>
      <c r="E104" s="31">
        <v>1</v>
      </c>
      <c r="F104" s="80" t="s">
        <v>29</v>
      </c>
      <c r="G104" s="71"/>
      <c r="H104" s="188"/>
      <c r="I104" s="188"/>
      <c r="J104" s="215"/>
      <c r="K104" s="242"/>
    </row>
    <row r="105" spans="1:14">
      <c r="A105" s="31"/>
      <c r="B105" s="31"/>
      <c r="C105" s="30" t="s">
        <v>32</v>
      </c>
      <c r="D105" s="64" t="s">
        <v>33</v>
      </c>
      <c r="E105" s="161">
        <v>2</v>
      </c>
      <c r="F105" s="80" t="s">
        <v>29</v>
      </c>
      <c r="G105" s="71"/>
      <c r="H105" s="72"/>
      <c r="I105" s="31"/>
      <c r="J105" s="74"/>
      <c r="K105" s="242"/>
    </row>
    <row r="106" spans="1:14">
      <c r="A106" s="31"/>
      <c r="B106" s="31"/>
      <c r="C106" s="30">
        <v>85006586</v>
      </c>
      <c r="D106" s="64" t="s">
        <v>299</v>
      </c>
      <c r="E106" s="161">
        <v>1</v>
      </c>
      <c r="F106" s="80" t="s">
        <v>29</v>
      </c>
      <c r="G106" s="71"/>
      <c r="H106" s="72"/>
      <c r="I106" s="31"/>
      <c r="J106" s="74"/>
      <c r="K106" s="242"/>
    </row>
    <row r="107" spans="1:14">
      <c r="A107" s="9"/>
      <c r="B107" s="11"/>
      <c r="C107" s="10"/>
      <c r="D107" s="10"/>
      <c r="E107" s="11"/>
      <c r="F107" s="10"/>
      <c r="G107" s="11"/>
      <c r="H107" s="11"/>
      <c r="I107" s="11"/>
      <c r="J107" s="13"/>
      <c r="K107" s="242"/>
    </row>
    <row r="108" spans="1:14">
      <c r="A108" s="431" t="s">
        <v>832</v>
      </c>
      <c r="B108" s="432"/>
      <c r="C108" s="432"/>
      <c r="D108" s="432"/>
      <c r="E108" s="432"/>
      <c r="F108" s="432"/>
      <c r="G108" s="432"/>
      <c r="H108" s="432"/>
      <c r="I108" s="432"/>
      <c r="J108" s="433"/>
      <c r="K108" s="238"/>
      <c r="N108" s="240"/>
    </row>
    <row r="109" spans="1:14">
      <c r="A109" s="188">
        <v>4515822900</v>
      </c>
      <c r="B109" s="188" t="s">
        <v>796</v>
      </c>
      <c r="C109" s="64" t="s">
        <v>155</v>
      </c>
      <c r="D109" s="160" t="s">
        <v>156</v>
      </c>
      <c r="E109" s="74">
        <v>12</v>
      </c>
      <c r="F109" s="71" t="s">
        <v>29</v>
      </c>
      <c r="G109" s="205"/>
      <c r="H109" s="188"/>
      <c r="I109" s="188"/>
      <c r="J109" s="215"/>
      <c r="K109" s="242"/>
    </row>
    <row r="110" spans="1:14">
      <c r="A110" s="188">
        <v>4515822900</v>
      </c>
      <c r="B110" s="188" t="s">
        <v>799</v>
      </c>
      <c r="C110" s="64" t="s">
        <v>30</v>
      </c>
      <c r="D110" s="160" t="s">
        <v>31</v>
      </c>
      <c r="E110" s="74">
        <v>6</v>
      </c>
      <c r="F110" s="71" t="s">
        <v>29</v>
      </c>
      <c r="G110" s="188"/>
      <c r="H110" s="188"/>
      <c r="I110" s="188"/>
      <c r="J110" s="215"/>
      <c r="K110" s="242"/>
    </row>
    <row r="111" spans="1:14">
      <c r="A111" s="188">
        <v>4515822900</v>
      </c>
      <c r="B111" s="188" t="s">
        <v>797</v>
      </c>
      <c r="C111" s="64" t="s">
        <v>157</v>
      </c>
      <c r="D111" s="160" t="s">
        <v>158</v>
      </c>
      <c r="E111" s="74">
        <v>6</v>
      </c>
      <c r="F111" s="71" t="s">
        <v>29</v>
      </c>
      <c r="G111" s="188"/>
      <c r="H111" s="188"/>
      <c r="I111" s="188"/>
      <c r="J111" s="215"/>
      <c r="K111" s="242"/>
    </row>
    <row r="112" spans="1:14">
      <c r="A112" s="188">
        <v>4515822900</v>
      </c>
      <c r="B112" s="188" t="s">
        <v>798</v>
      </c>
      <c r="C112" s="64" t="s">
        <v>159</v>
      </c>
      <c r="D112" s="160" t="s">
        <v>160</v>
      </c>
      <c r="E112" s="74">
        <v>6</v>
      </c>
      <c r="F112" s="71" t="s">
        <v>29</v>
      </c>
      <c r="G112" s="188"/>
      <c r="H112" s="188"/>
      <c r="I112" s="188"/>
      <c r="J112" s="215"/>
      <c r="K112" s="242"/>
    </row>
    <row r="113" spans="1:14">
      <c r="A113" s="188">
        <v>4515822900</v>
      </c>
      <c r="B113" s="188" t="s">
        <v>802</v>
      </c>
      <c r="C113" s="64" t="s">
        <v>326</v>
      </c>
      <c r="D113" s="160" t="s">
        <v>327</v>
      </c>
      <c r="E113" s="74">
        <v>1</v>
      </c>
      <c r="F113" s="71" t="s">
        <v>29</v>
      </c>
      <c r="G113" s="188"/>
      <c r="H113" s="188"/>
      <c r="I113" s="188"/>
      <c r="J113" s="215"/>
      <c r="K113" s="242"/>
    </row>
    <row r="114" spans="1:14">
      <c r="A114" s="188">
        <v>4515822900</v>
      </c>
      <c r="B114" s="188" t="s">
        <v>794</v>
      </c>
      <c r="C114" s="64" t="s">
        <v>216</v>
      </c>
      <c r="D114" s="160" t="s">
        <v>217</v>
      </c>
      <c r="E114" s="74">
        <v>1</v>
      </c>
      <c r="F114" s="71" t="s">
        <v>29</v>
      </c>
      <c r="G114" s="188"/>
      <c r="H114" s="188"/>
      <c r="I114" s="188"/>
      <c r="J114" s="215"/>
      <c r="K114" s="242"/>
    </row>
    <row r="115" spans="1:14">
      <c r="A115" s="188">
        <v>4515822900</v>
      </c>
      <c r="B115" s="188" t="s">
        <v>793</v>
      </c>
      <c r="C115" s="64" t="s">
        <v>365</v>
      </c>
      <c r="D115" s="160" t="s">
        <v>366</v>
      </c>
      <c r="E115" s="74">
        <v>1</v>
      </c>
      <c r="F115" s="71" t="s">
        <v>29</v>
      </c>
      <c r="G115" s="188"/>
      <c r="H115" s="188"/>
      <c r="I115" s="188"/>
      <c r="J115" s="215"/>
      <c r="K115" s="242"/>
    </row>
    <row r="116" spans="1:14">
      <c r="A116" s="188">
        <v>4515822900</v>
      </c>
      <c r="B116" s="188" t="s">
        <v>793</v>
      </c>
      <c r="C116" s="64" t="s">
        <v>361</v>
      </c>
      <c r="D116" s="160" t="s">
        <v>362</v>
      </c>
      <c r="E116" s="74">
        <v>1</v>
      </c>
      <c r="F116" s="71" t="s">
        <v>29</v>
      </c>
      <c r="G116" s="188"/>
      <c r="H116" s="188"/>
      <c r="I116" s="188"/>
      <c r="J116" s="215"/>
      <c r="K116" s="242"/>
    </row>
    <row r="117" spans="1:14">
      <c r="A117" s="188">
        <v>4515822900</v>
      </c>
      <c r="B117" s="188" t="s">
        <v>793</v>
      </c>
      <c r="C117" s="64" t="s">
        <v>368</v>
      </c>
      <c r="D117" s="160" t="s">
        <v>369</v>
      </c>
      <c r="E117" s="74">
        <v>1</v>
      </c>
      <c r="F117" s="71" t="s">
        <v>29</v>
      </c>
      <c r="G117" s="188"/>
      <c r="H117" s="188"/>
      <c r="I117" s="188"/>
      <c r="J117" s="215"/>
      <c r="K117" s="242"/>
    </row>
    <row r="118" spans="1:14">
      <c r="A118" s="188">
        <v>4515822900</v>
      </c>
      <c r="B118" s="188" t="s">
        <v>793</v>
      </c>
      <c r="C118" s="64" t="s">
        <v>370</v>
      </c>
      <c r="D118" s="160" t="s">
        <v>371</v>
      </c>
      <c r="E118" s="74">
        <v>1</v>
      </c>
      <c r="F118" s="71" t="s">
        <v>29</v>
      </c>
      <c r="G118" s="188" t="s">
        <v>806</v>
      </c>
      <c r="H118" s="188"/>
      <c r="I118" s="188"/>
      <c r="J118" s="215"/>
      <c r="K118" s="242"/>
    </row>
    <row r="119" spans="1:14">
      <c r="A119" s="188">
        <v>4515822900</v>
      </c>
      <c r="B119" s="188" t="s">
        <v>793</v>
      </c>
      <c r="C119" s="30" t="s">
        <v>357</v>
      </c>
      <c r="D119" s="160" t="s">
        <v>358</v>
      </c>
      <c r="E119" s="31">
        <v>1</v>
      </c>
      <c r="F119" s="71" t="s">
        <v>29</v>
      </c>
      <c r="G119" s="188" t="s">
        <v>806</v>
      </c>
      <c r="H119" s="188"/>
      <c r="I119" s="188"/>
      <c r="J119" s="215"/>
      <c r="K119" s="242"/>
    </row>
    <row r="120" spans="1:14">
      <c r="A120" s="188">
        <v>4515822900</v>
      </c>
      <c r="B120" s="188" t="s">
        <v>793</v>
      </c>
      <c r="C120" s="30" t="s">
        <v>359</v>
      </c>
      <c r="D120" s="160" t="s">
        <v>360</v>
      </c>
      <c r="E120" s="31">
        <v>1</v>
      </c>
      <c r="F120" s="71" t="s">
        <v>29</v>
      </c>
      <c r="G120" s="188" t="s">
        <v>806</v>
      </c>
      <c r="H120" s="188"/>
      <c r="I120" s="188"/>
      <c r="J120" s="215"/>
      <c r="K120" s="242"/>
    </row>
    <row r="121" spans="1:14">
      <c r="A121" s="188">
        <v>4515822900</v>
      </c>
      <c r="B121" s="188" t="s">
        <v>793</v>
      </c>
      <c r="C121" s="30" t="s">
        <v>363</v>
      </c>
      <c r="D121" s="160" t="s">
        <v>364</v>
      </c>
      <c r="E121" s="31">
        <v>1</v>
      </c>
      <c r="F121" s="71" t="s">
        <v>29</v>
      </c>
      <c r="G121" s="188" t="s">
        <v>806</v>
      </c>
      <c r="H121" s="188"/>
      <c r="I121" s="188"/>
      <c r="J121" s="215"/>
      <c r="K121" s="242"/>
    </row>
    <row r="122" spans="1:14">
      <c r="A122" s="188">
        <v>4515822900</v>
      </c>
      <c r="B122" s="188" t="s">
        <v>793</v>
      </c>
      <c r="C122" s="64" t="s">
        <v>210</v>
      </c>
      <c r="D122" s="160" t="s">
        <v>154</v>
      </c>
      <c r="E122" s="74">
        <v>6</v>
      </c>
      <c r="F122" s="71" t="s">
        <v>29</v>
      </c>
      <c r="G122" s="188" t="s">
        <v>806</v>
      </c>
      <c r="H122" s="188"/>
      <c r="I122" s="188"/>
      <c r="J122" s="215"/>
      <c r="K122" s="242"/>
    </row>
    <row r="123" spans="1:14">
      <c r="A123" s="188">
        <v>4515822900</v>
      </c>
      <c r="B123" s="188" t="s">
        <v>793</v>
      </c>
      <c r="C123" s="40" t="s">
        <v>161</v>
      </c>
      <c r="D123" s="40" t="s">
        <v>162</v>
      </c>
      <c r="E123" s="65">
        <v>3</v>
      </c>
      <c r="F123" s="71" t="s">
        <v>29</v>
      </c>
      <c r="G123" s="188"/>
      <c r="H123" s="188"/>
      <c r="I123" s="188"/>
      <c r="J123" s="215"/>
      <c r="K123" s="242"/>
    </row>
    <row r="124" spans="1:14">
      <c r="A124" s="188">
        <v>4515822900</v>
      </c>
      <c r="B124" s="188" t="s">
        <v>793</v>
      </c>
      <c r="C124" s="41" t="s">
        <v>214</v>
      </c>
      <c r="D124" s="41" t="s">
        <v>215</v>
      </c>
      <c r="E124" s="74">
        <v>3</v>
      </c>
      <c r="F124" s="71" t="s">
        <v>29</v>
      </c>
      <c r="G124" s="188" t="s">
        <v>806</v>
      </c>
      <c r="H124" s="188"/>
      <c r="I124" s="188"/>
      <c r="J124" s="215"/>
      <c r="K124" s="242"/>
    </row>
    <row r="125" spans="1:14">
      <c r="A125" s="188">
        <v>4515993591</v>
      </c>
      <c r="B125" s="188" t="s">
        <v>800</v>
      </c>
      <c r="C125" s="41" t="s">
        <v>265</v>
      </c>
      <c r="D125" s="41" t="s">
        <v>266</v>
      </c>
      <c r="E125" s="74">
        <v>3</v>
      </c>
      <c r="F125" s="71" t="s">
        <v>29</v>
      </c>
      <c r="G125" s="188" t="s">
        <v>806</v>
      </c>
      <c r="H125" s="188"/>
      <c r="I125" s="188"/>
      <c r="J125" s="215"/>
      <c r="K125" s="242"/>
    </row>
    <row r="126" spans="1:14">
      <c r="A126" s="9"/>
      <c r="B126" s="11"/>
      <c r="C126" s="10"/>
      <c r="D126" s="10"/>
      <c r="E126" s="11"/>
      <c r="F126" s="10"/>
      <c r="G126" s="11"/>
      <c r="H126" s="11"/>
      <c r="I126" s="11"/>
      <c r="J126" s="13"/>
      <c r="K126" s="242"/>
    </row>
    <row r="127" spans="1:14">
      <c r="A127" s="9"/>
      <c r="B127" s="11"/>
      <c r="C127" s="10"/>
      <c r="D127" s="10"/>
      <c r="E127" s="11"/>
      <c r="F127" s="10"/>
      <c r="G127" s="11"/>
      <c r="H127" s="11"/>
      <c r="I127" s="11"/>
      <c r="J127" s="13"/>
      <c r="K127" s="242"/>
    </row>
    <row r="128" spans="1:14">
      <c r="A128" s="431" t="s">
        <v>833</v>
      </c>
      <c r="B128" s="432"/>
      <c r="C128" s="432"/>
      <c r="D128" s="432"/>
      <c r="E128" s="432"/>
      <c r="F128" s="432"/>
      <c r="G128" s="432"/>
      <c r="H128" s="432"/>
      <c r="I128" s="432"/>
      <c r="J128" s="433"/>
      <c r="K128" s="238"/>
      <c r="N128" s="240"/>
    </row>
    <row r="129" spans="1:11">
      <c r="A129" s="188">
        <v>4515822900</v>
      </c>
      <c r="B129" s="188" t="s">
        <v>796</v>
      </c>
      <c r="C129" s="64" t="s">
        <v>155</v>
      </c>
      <c r="D129" s="160" t="s">
        <v>156</v>
      </c>
      <c r="E129" s="74">
        <v>6</v>
      </c>
      <c r="F129" s="71" t="s">
        <v>29</v>
      </c>
      <c r="G129" s="205" t="s">
        <v>812</v>
      </c>
      <c r="H129" s="188"/>
      <c r="I129" s="188"/>
      <c r="J129" s="188"/>
      <c r="K129" s="242"/>
    </row>
    <row r="130" spans="1:11">
      <c r="A130" s="188">
        <v>4515822900</v>
      </c>
      <c r="B130" s="188" t="s">
        <v>799</v>
      </c>
      <c r="C130" s="64" t="s">
        <v>30</v>
      </c>
      <c r="D130" s="160" t="s">
        <v>31</v>
      </c>
      <c r="E130" s="74">
        <v>3</v>
      </c>
      <c r="F130" s="71" t="s">
        <v>29</v>
      </c>
      <c r="G130" s="188" t="s">
        <v>808</v>
      </c>
      <c r="H130" s="188"/>
      <c r="I130" s="188"/>
      <c r="J130" s="188"/>
      <c r="K130" s="242"/>
    </row>
    <row r="131" spans="1:11">
      <c r="A131" s="188">
        <v>4515822900</v>
      </c>
      <c r="B131" s="188" t="s">
        <v>797</v>
      </c>
      <c r="C131" s="64" t="s">
        <v>157</v>
      </c>
      <c r="D131" s="160" t="s">
        <v>158</v>
      </c>
      <c r="E131" s="74">
        <v>3</v>
      </c>
      <c r="F131" s="71" t="s">
        <v>29</v>
      </c>
      <c r="G131" s="188" t="s">
        <v>810</v>
      </c>
      <c r="H131" s="188"/>
      <c r="I131" s="188"/>
      <c r="J131" s="188"/>
      <c r="K131" s="242"/>
    </row>
    <row r="132" spans="1:11">
      <c r="A132" s="188">
        <v>4515822900</v>
      </c>
      <c r="B132" s="188" t="s">
        <v>798</v>
      </c>
      <c r="C132" s="64" t="s">
        <v>159</v>
      </c>
      <c r="D132" s="160" t="s">
        <v>160</v>
      </c>
      <c r="E132" s="74">
        <v>3</v>
      </c>
      <c r="F132" s="71" t="s">
        <v>29</v>
      </c>
      <c r="G132" s="188" t="s">
        <v>811</v>
      </c>
      <c r="H132" s="188"/>
      <c r="I132" s="188"/>
      <c r="J132" s="188"/>
      <c r="K132" s="242"/>
    </row>
    <row r="133" spans="1:11">
      <c r="A133" s="188">
        <v>4515822900</v>
      </c>
      <c r="B133" s="188" t="s">
        <v>802</v>
      </c>
      <c r="C133" s="64" t="s">
        <v>212</v>
      </c>
      <c r="D133" s="160" t="s">
        <v>213</v>
      </c>
      <c r="E133" s="74">
        <v>1</v>
      </c>
      <c r="F133" s="71" t="s">
        <v>29</v>
      </c>
      <c r="G133" s="188" t="s">
        <v>803</v>
      </c>
      <c r="H133" s="188"/>
      <c r="I133" s="188"/>
      <c r="J133" s="188"/>
      <c r="K133" s="242"/>
    </row>
    <row r="134" spans="1:11">
      <c r="A134" s="188">
        <v>4515822900</v>
      </c>
      <c r="B134" s="188" t="s">
        <v>794</v>
      </c>
      <c r="C134" s="64" t="s">
        <v>216</v>
      </c>
      <c r="D134" s="160" t="s">
        <v>217</v>
      </c>
      <c r="E134" s="74">
        <v>1</v>
      </c>
      <c r="F134" s="71" t="s">
        <v>29</v>
      </c>
      <c r="G134" s="188" t="s">
        <v>805</v>
      </c>
      <c r="H134" s="188"/>
      <c r="I134" s="188"/>
      <c r="J134" s="188"/>
      <c r="K134" s="242"/>
    </row>
    <row r="135" spans="1:11">
      <c r="A135" s="188">
        <v>4515822900</v>
      </c>
      <c r="B135" s="188" t="s">
        <v>793</v>
      </c>
      <c r="C135" s="64" t="s">
        <v>365</v>
      </c>
      <c r="D135" s="160" t="s">
        <v>366</v>
      </c>
      <c r="E135" s="74">
        <v>1</v>
      </c>
      <c r="F135" s="71" t="s">
        <v>29</v>
      </c>
      <c r="G135" s="188" t="s">
        <v>806</v>
      </c>
      <c r="H135" s="188"/>
      <c r="I135" s="188"/>
      <c r="J135" s="188"/>
      <c r="K135" s="242"/>
    </row>
    <row r="136" spans="1:11">
      <c r="A136" s="188">
        <v>4515822900</v>
      </c>
      <c r="B136" s="188" t="s">
        <v>793</v>
      </c>
      <c r="C136" s="64" t="s">
        <v>361</v>
      </c>
      <c r="D136" s="160" t="s">
        <v>362</v>
      </c>
      <c r="E136" s="74">
        <v>1</v>
      </c>
      <c r="F136" s="71" t="s">
        <v>29</v>
      </c>
      <c r="G136" s="188" t="s">
        <v>807</v>
      </c>
      <c r="H136" s="188"/>
      <c r="I136" s="188"/>
      <c r="J136" s="188"/>
      <c r="K136" s="242"/>
    </row>
    <row r="137" spans="1:11">
      <c r="A137" s="188">
        <v>4515822900</v>
      </c>
      <c r="B137" s="188" t="s">
        <v>793</v>
      </c>
      <c r="C137" s="64" t="s">
        <v>368</v>
      </c>
      <c r="D137" s="160" t="s">
        <v>369</v>
      </c>
      <c r="E137" s="74">
        <v>1</v>
      </c>
      <c r="F137" s="71" t="s">
        <v>29</v>
      </c>
      <c r="G137" s="188"/>
      <c r="H137" s="188"/>
      <c r="I137" s="188"/>
      <c r="J137" s="188"/>
      <c r="K137" s="242"/>
    </row>
    <row r="138" spans="1:11">
      <c r="A138" s="188">
        <v>4515822900</v>
      </c>
      <c r="B138" s="188" t="s">
        <v>793</v>
      </c>
      <c r="C138" s="64" t="s">
        <v>370</v>
      </c>
      <c r="D138" s="160" t="s">
        <v>371</v>
      </c>
      <c r="E138" s="74">
        <v>1</v>
      </c>
      <c r="F138" s="71" t="s">
        <v>29</v>
      </c>
      <c r="G138" s="188" t="s">
        <v>806</v>
      </c>
      <c r="H138" s="188"/>
      <c r="I138" s="188"/>
      <c r="J138" s="188"/>
      <c r="K138" s="242"/>
    </row>
    <row r="139" spans="1:11">
      <c r="A139" s="188">
        <v>4515822900</v>
      </c>
      <c r="B139" s="188" t="s">
        <v>793</v>
      </c>
      <c r="C139" s="30" t="s">
        <v>357</v>
      </c>
      <c r="D139" s="160" t="s">
        <v>358</v>
      </c>
      <c r="E139" s="31">
        <v>1</v>
      </c>
      <c r="F139" s="71" t="s">
        <v>29</v>
      </c>
      <c r="G139" s="188" t="s">
        <v>806</v>
      </c>
      <c r="H139" s="188"/>
      <c r="I139" s="188"/>
      <c r="J139" s="188"/>
      <c r="K139" s="242"/>
    </row>
    <row r="140" spans="1:11">
      <c r="A140" s="188">
        <v>4515822900</v>
      </c>
      <c r="B140" s="188" t="s">
        <v>793</v>
      </c>
      <c r="C140" s="30" t="s">
        <v>359</v>
      </c>
      <c r="D140" s="160" t="s">
        <v>360</v>
      </c>
      <c r="E140" s="31">
        <v>1</v>
      </c>
      <c r="F140" s="71" t="s">
        <v>29</v>
      </c>
      <c r="G140" s="188" t="s">
        <v>806</v>
      </c>
      <c r="H140" s="188"/>
      <c r="I140" s="188"/>
      <c r="J140" s="188"/>
      <c r="K140" s="242"/>
    </row>
    <row r="141" spans="1:11">
      <c r="A141" s="188">
        <v>4515822900</v>
      </c>
      <c r="B141" s="188" t="s">
        <v>793</v>
      </c>
      <c r="C141" s="30" t="s">
        <v>363</v>
      </c>
      <c r="D141" s="160" t="s">
        <v>364</v>
      </c>
      <c r="E141" s="31">
        <v>1</v>
      </c>
      <c r="F141" s="71" t="s">
        <v>29</v>
      </c>
      <c r="G141" s="188" t="s">
        <v>806</v>
      </c>
      <c r="H141" s="188"/>
      <c r="I141" s="188"/>
      <c r="J141" s="188"/>
      <c r="K141" s="242"/>
    </row>
    <row r="142" spans="1:11">
      <c r="A142" s="188">
        <v>4515822900</v>
      </c>
      <c r="B142" s="188" t="s">
        <v>793</v>
      </c>
      <c r="C142" s="64" t="s">
        <v>210</v>
      </c>
      <c r="D142" s="160" t="s">
        <v>154</v>
      </c>
      <c r="E142" s="74">
        <v>3</v>
      </c>
      <c r="F142" s="71" t="s">
        <v>29</v>
      </c>
      <c r="G142" s="188" t="s">
        <v>806</v>
      </c>
      <c r="H142" s="188"/>
      <c r="I142" s="188"/>
      <c r="J142" s="188"/>
      <c r="K142" s="242"/>
    </row>
    <row r="143" spans="1:11">
      <c r="A143" s="188">
        <v>4515993591</v>
      </c>
      <c r="B143" s="188" t="s">
        <v>800</v>
      </c>
      <c r="C143" s="64" t="s">
        <v>214</v>
      </c>
      <c r="D143" s="160" t="s">
        <v>215</v>
      </c>
      <c r="E143" s="74">
        <v>3</v>
      </c>
      <c r="F143" s="71" t="s">
        <v>29</v>
      </c>
      <c r="G143" s="188" t="s">
        <v>806</v>
      </c>
      <c r="H143" s="188"/>
      <c r="I143" s="188"/>
      <c r="J143" s="188"/>
      <c r="K143" s="242"/>
    </row>
    <row r="144" spans="1:11">
      <c r="A144" s="9"/>
      <c r="B144" s="11"/>
      <c r="C144" s="10"/>
      <c r="D144" s="10"/>
      <c r="E144" s="11"/>
      <c r="F144" s="10"/>
      <c r="G144" s="11"/>
      <c r="H144" s="11"/>
      <c r="I144" s="11"/>
      <c r="J144" s="13"/>
      <c r="K144" s="242"/>
    </row>
    <row r="145" spans="1:14">
      <c r="A145" s="428" t="s">
        <v>834</v>
      </c>
      <c r="B145" s="429"/>
      <c r="C145" s="429"/>
      <c r="D145" s="429"/>
      <c r="E145" s="429"/>
      <c r="F145" s="429"/>
      <c r="G145" s="429"/>
      <c r="H145" s="429"/>
      <c r="I145" s="429"/>
      <c r="J145" s="430"/>
      <c r="K145" s="238"/>
      <c r="N145" s="240"/>
    </row>
    <row r="146" spans="1:14">
      <c r="A146" s="9"/>
      <c r="B146" s="11"/>
      <c r="C146" s="219" t="s">
        <v>627</v>
      </c>
      <c r="D146" s="219" t="s">
        <v>628</v>
      </c>
      <c r="E146" s="50">
        <v>1</v>
      </c>
      <c r="F146" s="43" t="s">
        <v>36</v>
      </c>
      <c r="G146" s="162"/>
      <c r="H146" s="162"/>
      <c r="I146" s="162"/>
      <c r="J146" s="162"/>
      <c r="K146" s="434" t="s">
        <v>834</v>
      </c>
    </row>
    <row r="147" spans="1:14">
      <c r="A147" s="9"/>
      <c r="B147" s="11"/>
      <c r="C147" s="53" t="s">
        <v>120</v>
      </c>
      <c r="D147" s="53" t="s">
        <v>121</v>
      </c>
      <c r="E147" s="162">
        <v>8</v>
      </c>
      <c r="F147" s="164" t="s">
        <v>29</v>
      </c>
      <c r="G147" s="162"/>
      <c r="H147" s="162"/>
      <c r="I147" s="162"/>
      <c r="J147" s="162"/>
      <c r="K147" s="434"/>
    </row>
    <row r="148" spans="1:14">
      <c r="A148" s="9"/>
      <c r="B148" s="11"/>
      <c r="C148" s="10"/>
      <c r="D148" s="10"/>
      <c r="E148" s="11"/>
      <c r="F148" s="10"/>
      <c r="G148" s="11"/>
      <c r="H148" s="11"/>
      <c r="I148" s="11"/>
      <c r="J148" s="13"/>
      <c r="K148" s="242"/>
    </row>
    <row r="149" spans="1:14">
      <c r="A149" s="428" t="s">
        <v>835</v>
      </c>
      <c r="B149" s="429"/>
      <c r="C149" s="429"/>
      <c r="D149" s="429"/>
      <c r="E149" s="429"/>
      <c r="F149" s="429"/>
      <c r="G149" s="429"/>
      <c r="H149" s="429"/>
      <c r="I149" s="429"/>
      <c r="J149" s="430"/>
      <c r="K149" s="238"/>
      <c r="N149" s="240"/>
    </row>
    <row r="150" spans="1:14">
      <c r="A150" s="9"/>
      <c r="B150" s="11"/>
      <c r="C150" s="10" t="s">
        <v>523</v>
      </c>
      <c r="D150" s="10" t="s">
        <v>364</v>
      </c>
      <c r="E150" s="11">
        <v>1</v>
      </c>
      <c r="F150" s="10" t="s">
        <v>29</v>
      </c>
      <c r="G150" s="11"/>
      <c r="H150" s="11"/>
      <c r="I150" s="11"/>
      <c r="J150" s="13"/>
      <c r="K150" s="434" t="s">
        <v>835</v>
      </c>
    </row>
    <row r="151" spans="1:14">
      <c r="A151" s="9"/>
      <c r="B151" s="11"/>
      <c r="C151" s="10" t="s">
        <v>456</v>
      </c>
      <c r="D151" s="10" t="s">
        <v>457</v>
      </c>
      <c r="E151" s="11">
        <v>1</v>
      </c>
      <c r="F151" s="10" t="s">
        <v>29</v>
      </c>
      <c r="G151" s="11"/>
      <c r="H151" s="11"/>
      <c r="I151" s="11"/>
      <c r="J151" s="13"/>
      <c r="K151" s="434"/>
    </row>
    <row r="152" spans="1:14">
      <c r="A152" s="9"/>
      <c r="B152" s="11"/>
      <c r="C152" s="10" t="s">
        <v>657</v>
      </c>
      <c r="D152" s="10" t="s">
        <v>658</v>
      </c>
      <c r="E152" s="11">
        <v>1</v>
      </c>
      <c r="F152" s="10" t="s">
        <v>29</v>
      </c>
      <c r="G152" s="11"/>
      <c r="H152" s="11"/>
      <c r="I152" s="11"/>
      <c r="J152" s="13"/>
      <c r="K152" s="434"/>
    </row>
    <row r="153" spans="1:14">
      <c r="A153" s="9"/>
      <c r="B153" s="11"/>
      <c r="C153" s="10" t="s">
        <v>836</v>
      </c>
      <c r="D153" s="10" t="s">
        <v>364</v>
      </c>
      <c r="E153" s="11">
        <v>1</v>
      </c>
      <c r="F153" s="10" t="s">
        <v>29</v>
      </c>
      <c r="G153" s="11"/>
      <c r="H153" s="11"/>
      <c r="I153" s="11"/>
      <c r="J153" s="13"/>
      <c r="K153" s="434"/>
    </row>
    <row r="154" spans="1:14">
      <c r="A154" s="9"/>
      <c r="B154" s="11"/>
      <c r="C154" s="10" t="s">
        <v>662</v>
      </c>
      <c r="D154" s="10" t="s">
        <v>663</v>
      </c>
      <c r="E154" s="11">
        <v>1</v>
      </c>
      <c r="F154" s="10" t="s">
        <v>29</v>
      </c>
      <c r="G154" s="11"/>
      <c r="H154" s="11"/>
      <c r="I154" s="11"/>
      <c r="J154" s="13"/>
      <c r="K154" s="434"/>
    </row>
    <row r="155" spans="1:14">
      <c r="A155" s="9"/>
      <c r="B155" s="11"/>
      <c r="C155" s="10" t="s">
        <v>497</v>
      </c>
      <c r="D155" s="10" t="s">
        <v>498</v>
      </c>
      <c r="E155" s="11">
        <v>2</v>
      </c>
      <c r="F155" s="10" t="s">
        <v>29</v>
      </c>
      <c r="G155" s="11"/>
      <c r="H155" s="11"/>
      <c r="I155" s="11"/>
      <c r="J155" s="13"/>
      <c r="K155" s="434"/>
    </row>
    <row r="156" spans="1:14">
      <c r="A156" s="9"/>
      <c r="B156" s="11"/>
      <c r="C156" s="10" t="s">
        <v>564</v>
      </c>
      <c r="D156" s="10" t="s">
        <v>565</v>
      </c>
      <c r="E156" s="11">
        <v>1</v>
      </c>
      <c r="F156" s="10" t="s">
        <v>29</v>
      </c>
      <c r="G156" s="11"/>
      <c r="H156" s="11"/>
      <c r="I156" s="11"/>
      <c r="J156" s="13"/>
      <c r="K156" s="434"/>
    </row>
    <row r="157" spans="1:14">
      <c r="A157" s="9"/>
      <c r="B157" s="11"/>
      <c r="C157" s="10" t="s">
        <v>566</v>
      </c>
      <c r="D157" s="10" t="s">
        <v>563</v>
      </c>
      <c r="E157" s="11">
        <v>1</v>
      </c>
      <c r="F157" s="10" t="s">
        <v>29</v>
      </c>
      <c r="G157" s="11"/>
      <c r="H157" s="11"/>
      <c r="I157" s="11"/>
      <c r="J157" s="13"/>
      <c r="K157" s="434"/>
    </row>
    <row r="158" spans="1:14">
      <c r="A158" s="9"/>
      <c r="B158" s="11"/>
      <c r="C158" s="10" t="s">
        <v>547</v>
      </c>
      <c r="D158" s="10" t="s">
        <v>548</v>
      </c>
      <c r="E158" s="11">
        <v>1</v>
      </c>
      <c r="F158" s="10" t="s">
        <v>29</v>
      </c>
      <c r="G158" s="11"/>
      <c r="H158" s="11"/>
      <c r="I158" s="11"/>
      <c r="J158" s="13"/>
      <c r="K158" s="434"/>
    </row>
    <row r="159" spans="1:14">
      <c r="A159" s="9"/>
      <c r="B159" s="11"/>
      <c r="C159" s="10" t="s">
        <v>467</v>
      </c>
      <c r="D159" s="10" t="s">
        <v>468</v>
      </c>
      <c r="E159" s="11">
        <v>1</v>
      </c>
      <c r="F159" s="10" t="s">
        <v>29</v>
      </c>
      <c r="G159" s="11"/>
      <c r="H159" s="11"/>
      <c r="I159" s="11"/>
      <c r="J159" s="13"/>
      <c r="K159" s="434"/>
    </row>
    <row r="160" spans="1:14">
      <c r="A160" s="9"/>
      <c r="B160" s="11"/>
      <c r="C160" s="10" t="s">
        <v>463</v>
      </c>
      <c r="D160" s="10" t="s">
        <v>464</v>
      </c>
      <c r="E160" s="11">
        <v>1</v>
      </c>
      <c r="F160" s="10" t="s">
        <v>29</v>
      </c>
      <c r="G160" s="11"/>
      <c r="H160" s="11"/>
      <c r="I160" s="11"/>
      <c r="J160" s="13"/>
      <c r="K160" s="434"/>
    </row>
    <row r="161" spans="1:14">
      <c r="A161" s="9"/>
      <c r="B161" s="11"/>
      <c r="C161" s="10"/>
      <c r="D161" s="10"/>
      <c r="E161" s="11"/>
      <c r="F161" s="10"/>
      <c r="G161" s="11"/>
      <c r="H161" s="11"/>
      <c r="I161" s="11"/>
      <c r="J161" s="13"/>
      <c r="K161" s="242"/>
    </row>
    <row r="162" spans="1:14">
      <c r="A162" s="428" t="s">
        <v>837</v>
      </c>
      <c r="B162" s="429"/>
      <c r="C162" s="429"/>
      <c r="D162" s="429"/>
      <c r="E162" s="429"/>
      <c r="F162" s="429"/>
      <c r="G162" s="429"/>
      <c r="H162" s="429"/>
      <c r="I162" s="429"/>
      <c r="J162" s="430"/>
      <c r="K162" s="238"/>
      <c r="N162" s="240"/>
    </row>
    <row r="163" spans="1:14">
      <c r="A163" s="9"/>
      <c r="B163" s="11"/>
      <c r="C163" s="10" t="s">
        <v>73</v>
      </c>
      <c r="D163" s="10" t="s">
        <v>74</v>
      </c>
      <c r="E163" s="11" t="s">
        <v>789</v>
      </c>
      <c r="F163" s="10" t="s">
        <v>81</v>
      </c>
      <c r="G163" s="11"/>
      <c r="H163" s="11"/>
      <c r="I163" s="11"/>
      <c r="J163" s="13"/>
      <c r="K163" s="434" t="s">
        <v>837</v>
      </c>
    </row>
    <row r="164" spans="1:14">
      <c r="A164" s="9"/>
      <c r="B164" s="11"/>
      <c r="C164" s="10" t="s">
        <v>225</v>
      </c>
      <c r="D164" s="10" t="s">
        <v>226</v>
      </c>
      <c r="E164" s="11">
        <v>12</v>
      </c>
      <c r="F164" s="10" t="s">
        <v>29</v>
      </c>
      <c r="G164" s="11"/>
      <c r="H164" s="11"/>
      <c r="I164" s="11"/>
      <c r="J164" s="13"/>
      <c r="K164" s="434"/>
    </row>
    <row r="165" spans="1:14">
      <c r="A165" s="9"/>
      <c r="B165" s="11"/>
      <c r="C165" s="10" t="s">
        <v>75</v>
      </c>
      <c r="D165" s="10" t="s">
        <v>76</v>
      </c>
      <c r="E165" s="11">
        <v>12</v>
      </c>
      <c r="F165" s="10" t="s">
        <v>29</v>
      </c>
      <c r="G165" s="11"/>
      <c r="H165" s="11"/>
      <c r="I165" s="11"/>
      <c r="J165" s="13"/>
      <c r="K165" s="434"/>
    </row>
    <row r="166" spans="1:14">
      <c r="A166" s="9"/>
      <c r="B166" s="11" t="s">
        <v>353</v>
      </c>
      <c r="C166" s="10" t="s">
        <v>350</v>
      </c>
      <c r="D166" s="10" t="s">
        <v>351</v>
      </c>
      <c r="E166" s="11">
        <v>3</v>
      </c>
      <c r="F166" s="10" t="s">
        <v>29</v>
      </c>
      <c r="G166" s="11"/>
      <c r="H166" s="11"/>
      <c r="I166" s="11"/>
      <c r="J166" s="13"/>
      <c r="K166" s="242"/>
    </row>
    <row r="167" spans="1:14">
      <c r="A167" s="9"/>
      <c r="B167" s="11"/>
      <c r="C167" s="10"/>
      <c r="D167" s="10"/>
      <c r="E167" s="11"/>
      <c r="F167" s="10"/>
      <c r="G167" s="11"/>
      <c r="H167" s="11"/>
      <c r="I167" s="11"/>
      <c r="J167" s="13"/>
      <c r="K167" s="242"/>
    </row>
    <row r="168" spans="1:14">
      <c r="A168" s="428" t="s">
        <v>236</v>
      </c>
      <c r="B168" s="429"/>
      <c r="C168" s="429"/>
      <c r="D168" s="429"/>
      <c r="E168" s="429"/>
      <c r="F168" s="429"/>
      <c r="G168" s="429"/>
      <c r="H168" s="429"/>
      <c r="I168" s="429"/>
      <c r="J168" s="430"/>
      <c r="K168" s="238"/>
      <c r="N168" s="240"/>
    </row>
    <row r="169" spans="1:14">
      <c r="A169" s="9"/>
      <c r="B169" s="11"/>
      <c r="C169" s="10"/>
      <c r="D169" s="10"/>
      <c r="E169" s="11"/>
      <c r="F169" s="10"/>
      <c r="G169" s="11"/>
      <c r="H169" s="11"/>
      <c r="I169" s="11"/>
      <c r="J169" s="13"/>
      <c r="K169" s="238"/>
      <c r="N169" s="240"/>
    </row>
    <row r="170" spans="1:14">
      <c r="A170" s="9"/>
      <c r="B170" s="69" t="s">
        <v>236</v>
      </c>
      <c r="C170" s="56" t="s">
        <v>235</v>
      </c>
      <c r="D170" s="53" t="s">
        <v>219</v>
      </c>
      <c r="E170" s="11">
        <v>1</v>
      </c>
      <c r="F170" s="10" t="s">
        <v>43</v>
      </c>
      <c r="G170" s="74" t="s">
        <v>838</v>
      </c>
      <c r="H170" s="11"/>
      <c r="I170" s="11"/>
      <c r="J170" s="13"/>
      <c r="K170" s="242"/>
    </row>
    <row r="171" spans="1:14">
      <c r="A171" s="9"/>
      <c r="B171" s="11"/>
      <c r="C171" s="64" t="s">
        <v>368</v>
      </c>
      <c r="D171" s="64" t="s">
        <v>369</v>
      </c>
      <c r="E171" s="11">
        <v>1</v>
      </c>
      <c r="F171" s="10" t="s">
        <v>29</v>
      </c>
      <c r="G171" s="11"/>
      <c r="H171" s="11"/>
      <c r="I171" s="11"/>
      <c r="J171" s="13"/>
      <c r="K171" s="242"/>
    </row>
    <row r="172" spans="1:14">
      <c r="A172" s="9"/>
      <c r="B172" s="11"/>
      <c r="C172" s="64" t="s">
        <v>370</v>
      </c>
      <c r="D172" s="64" t="s">
        <v>371</v>
      </c>
      <c r="E172" s="11">
        <v>1</v>
      </c>
      <c r="F172" s="10" t="s">
        <v>29</v>
      </c>
      <c r="G172" s="11"/>
      <c r="H172" s="11"/>
      <c r="I172" s="11"/>
      <c r="J172" s="13"/>
      <c r="K172" s="242"/>
    </row>
    <row r="173" spans="1:14">
      <c r="A173" s="9"/>
      <c r="B173" s="11"/>
      <c r="C173" s="64" t="s">
        <v>365</v>
      </c>
      <c r="D173" s="64" t="s">
        <v>366</v>
      </c>
      <c r="E173" s="11">
        <v>1</v>
      </c>
      <c r="F173" s="10" t="s">
        <v>29</v>
      </c>
      <c r="G173" s="11"/>
      <c r="H173" s="11"/>
      <c r="I173" s="11"/>
      <c r="J173" s="13"/>
      <c r="K173" s="242"/>
    </row>
    <row r="174" spans="1:14">
      <c r="A174" s="9"/>
      <c r="B174" s="11"/>
      <c r="C174" s="10"/>
      <c r="D174" s="10"/>
      <c r="E174" s="11"/>
      <c r="F174" s="10"/>
      <c r="G174" s="11"/>
      <c r="H174" s="11"/>
      <c r="I174" s="11"/>
      <c r="J174" s="13"/>
      <c r="K174" s="242"/>
    </row>
    <row r="175" spans="1:14">
      <c r="A175" s="431" t="s">
        <v>849</v>
      </c>
      <c r="B175" s="432"/>
      <c r="C175" s="432"/>
      <c r="D175" s="432"/>
      <c r="E175" s="432"/>
      <c r="F175" s="432"/>
      <c r="G175" s="432"/>
      <c r="H175" s="432"/>
      <c r="I175" s="432"/>
      <c r="J175" s="433"/>
      <c r="K175" s="242"/>
    </row>
    <row r="176" spans="1:14">
      <c r="A176" s="9">
        <v>4515822900</v>
      </c>
      <c r="B176" s="11" t="s">
        <v>794</v>
      </c>
      <c r="C176" s="10" t="s">
        <v>355</v>
      </c>
      <c r="D176" s="10" t="s">
        <v>356</v>
      </c>
      <c r="E176" s="11">
        <v>1</v>
      </c>
      <c r="F176" s="10" t="s">
        <v>29</v>
      </c>
      <c r="G176" s="11" t="s">
        <v>803</v>
      </c>
      <c r="H176" s="11"/>
      <c r="I176" s="11"/>
      <c r="J176" s="13"/>
      <c r="K176" s="242"/>
    </row>
    <row r="177" spans="1:11">
      <c r="A177" s="9"/>
      <c r="B177" s="81" t="s">
        <v>668</v>
      </c>
      <c r="C177" s="59" t="s">
        <v>505</v>
      </c>
      <c r="D177" s="59" t="s">
        <v>296</v>
      </c>
      <c r="E177" s="161">
        <v>1</v>
      </c>
      <c r="F177" s="80" t="s">
        <v>29</v>
      </c>
      <c r="G177" s="11"/>
      <c r="H177" s="11"/>
      <c r="I177" s="11"/>
      <c r="J177" s="13"/>
      <c r="K177" s="242"/>
    </row>
    <row r="178" spans="1:11">
      <c r="A178" s="9"/>
      <c r="B178" s="11"/>
      <c r="C178" s="10"/>
      <c r="D178" s="10"/>
      <c r="E178" s="11"/>
      <c r="F178" s="10"/>
      <c r="G178" s="11"/>
      <c r="H178" s="11"/>
      <c r="I178" s="11"/>
      <c r="J178" s="13"/>
      <c r="K178" s="242"/>
    </row>
    <row r="179" spans="1:11">
      <c r="A179" s="428" t="s">
        <v>850</v>
      </c>
      <c r="B179" s="429"/>
      <c r="C179" s="429"/>
      <c r="D179" s="429"/>
      <c r="E179" s="429"/>
      <c r="F179" s="429"/>
      <c r="G179" s="429"/>
      <c r="H179" s="429"/>
      <c r="I179" s="429"/>
      <c r="J179" s="430"/>
      <c r="K179" s="242"/>
    </row>
    <row r="180" spans="1:11">
      <c r="A180" s="268"/>
      <c r="B180" s="268"/>
      <c r="C180" s="64" t="s">
        <v>633</v>
      </c>
      <c r="D180" s="187" t="s">
        <v>634</v>
      </c>
      <c r="E180" s="31">
        <v>1</v>
      </c>
      <c r="F180" s="80" t="s">
        <v>29</v>
      </c>
      <c r="G180" s="71" t="s">
        <v>803</v>
      </c>
      <c r="H180" s="11"/>
      <c r="I180" s="11"/>
      <c r="J180" s="74"/>
      <c r="K180" s="242"/>
    </row>
    <row r="181" spans="1:11">
      <c r="A181" s="268"/>
      <c r="B181" s="268"/>
      <c r="C181" s="30" t="s">
        <v>370</v>
      </c>
      <c r="D181" s="64" t="s">
        <v>371</v>
      </c>
      <c r="E181" s="31">
        <v>1</v>
      </c>
      <c r="F181" s="80" t="s">
        <v>29</v>
      </c>
      <c r="G181" s="71"/>
      <c r="H181" s="11"/>
      <c r="I181" s="11"/>
      <c r="J181" s="13"/>
      <c r="K181" s="242"/>
    </row>
    <row r="182" spans="1:11">
      <c r="A182" s="268"/>
      <c r="B182" s="268"/>
      <c r="C182" s="30" t="s">
        <v>368</v>
      </c>
      <c r="D182" s="64" t="s">
        <v>369</v>
      </c>
      <c r="E182" s="31">
        <v>1</v>
      </c>
      <c r="F182" s="80" t="s">
        <v>29</v>
      </c>
      <c r="G182" s="71"/>
      <c r="H182" s="11"/>
      <c r="I182" s="11"/>
      <c r="J182" s="13"/>
      <c r="K182" s="242"/>
    </row>
    <row r="183" spans="1:11">
      <c r="A183" s="268"/>
      <c r="B183" s="268"/>
      <c r="C183" s="273" t="s">
        <v>660</v>
      </c>
      <c r="D183" s="57" t="s">
        <v>514</v>
      </c>
      <c r="E183" s="31">
        <v>1</v>
      </c>
      <c r="F183" s="80" t="s">
        <v>29</v>
      </c>
      <c r="G183" s="71" t="s">
        <v>806</v>
      </c>
      <c r="H183" s="11"/>
      <c r="I183" s="11"/>
      <c r="J183" s="13"/>
      <c r="K183" s="242">
        <f>VLOOKUP(C183,SOH!A:C,3,)</f>
        <v>163</v>
      </c>
    </row>
    <row r="184" spans="1:11">
      <c r="A184" s="268"/>
      <c r="B184" s="268"/>
      <c r="C184" s="30" t="s">
        <v>359</v>
      </c>
      <c r="D184" s="160" t="s">
        <v>360</v>
      </c>
      <c r="E184" s="31">
        <v>1</v>
      </c>
      <c r="F184" s="80" t="s">
        <v>29</v>
      </c>
      <c r="G184" s="71" t="s">
        <v>806</v>
      </c>
      <c r="H184" s="11"/>
      <c r="I184" s="11"/>
      <c r="J184" s="13"/>
      <c r="K184" s="242"/>
    </row>
    <row r="185" spans="1:11">
      <c r="A185" s="9"/>
      <c r="B185" s="11"/>
      <c r="C185" s="30" t="s">
        <v>513</v>
      </c>
      <c r="D185" s="160" t="s">
        <v>364</v>
      </c>
      <c r="E185" s="31">
        <v>1</v>
      </c>
      <c r="F185" s="80" t="s">
        <v>29</v>
      </c>
      <c r="G185" s="71" t="s">
        <v>806</v>
      </c>
      <c r="H185" s="11"/>
      <c r="I185" s="11"/>
      <c r="J185" s="13"/>
      <c r="K185" s="242"/>
    </row>
    <row r="186" spans="1:11">
      <c r="A186" s="9"/>
      <c r="B186" s="11"/>
      <c r="C186" s="306" t="s">
        <v>365</v>
      </c>
      <c r="D186" s="299" t="s">
        <v>366</v>
      </c>
      <c r="E186" s="31">
        <v>1</v>
      </c>
      <c r="F186" s="80" t="s">
        <v>29</v>
      </c>
      <c r="G186" s="312"/>
      <c r="H186" s="11"/>
      <c r="I186" s="11"/>
      <c r="J186" s="13"/>
      <c r="K186" s="242"/>
    </row>
    <row r="187" spans="1:11">
      <c r="A187" s="352"/>
      <c r="B187" s="353"/>
      <c r="C187" s="299"/>
      <c r="D187" s="299"/>
      <c r="E187" s="301"/>
      <c r="F187" s="302"/>
      <c r="G187" s="310"/>
      <c r="H187" s="310"/>
      <c r="I187" s="310"/>
      <c r="J187" s="354"/>
      <c r="K187" s="242"/>
    </row>
    <row r="188" spans="1:11">
      <c r="A188" s="355"/>
      <c r="B188" s="356"/>
      <c r="C188" s="299"/>
      <c r="D188" s="299"/>
      <c r="E188" s="301"/>
      <c r="F188" s="302"/>
      <c r="G188" s="357"/>
      <c r="H188" s="357"/>
      <c r="I188" s="357"/>
      <c r="J188" s="358"/>
      <c r="K188" s="242"/>
    </row>
    <row r="189" spans="1:11">
      <c r="A189" s="355"/>
      <c r="B189" s="356"/>
      <c r="C189" s="351"/>
      <c r="D189" s="351"/>
      <c r="E189" s="301"/>
      <c r="F189" s="302"/>
      <c r="G189" s="357"/>
      <c r="H189" s="357"/>
      <c r="I189" s="357"/>
      <c r="J189" s="358"/>
      <c r="K189" s="242"/>
    </row>
    <row r="190" spans="1:11">
      <c r="A190" s="336"/>
      <c r="B190" s="347"/>
      <c r="C190" s="348"/>
      <c r="D190" s="348"/>
      <c r="E190" s="349"/>
      <c r="F190" s="350"/>
      <c r="G190" s="341"/>
      <c r="H190" s="341"/>
      <c r="I190" s="341"/>
      <c r="J190" s="342"/>
      <c r="K190" s="242"/>
    </row>
    <row r="191" spans="1:11">
      <c r="A191" s="336"/>
      <c r="B191" s="337"/>
      <c r="C191" s="338"/>
      <c r="D191" s="338"/>
      <c r="E191" s="339"/>
      <c r="F191" s="340"/>
      <c r="G191" s="341"/>
      <c r="H191" s="341"/>
      <c r="I191" s="341"/>
      <c r="J191" s="342"/>
      <c r="K191" s="242"/>
    </row>
    <row r="192" spans="1:11">
      <c r="A192" s="428" t="s">
        <v>893</v>
      </c>
      <c r="B192" s="429"/>
      <c r="C192" s="429"/>
      <c r="D192" s="429"/>
      <c r="E192" s="429"/>
      <c r="F192" s="429"/>
      <c r="G192" s="429"/>
      <c r="H192" s="429"/>
      <c r="I192" s="429"/>
      <c r="J192" s="430"/>
      <c r="K192" s="242"/>
    </row>
    <row r="193" spans="1:11">
      <c r="A193" s="268"/>
      <c r="B193" s="268"/>
      <c r="C193" s="64" t="s">
        <v>894</v>
      </c>
      <c r="D193" s="64" t="s">
        <v>895</v>
      </c>
      <c r="E193" s="161"/>
      <c r="F193" s="80"/>
      <c r="G193" s="11"/>
      <c r="H193" s="11"/>
      <c r="I193" s="11"/>
      <c r="J193" s="13"/>
      <c r="K193" s="242"/>
    </row>
    <row r="194" spans="1:11">
      <c r="A194" s="268"/>
      <c r="B194" s="268"/>
      <c r="C194" s="64"/>
      <c r="D194" s="64"/>
      <c r="E194" s="161"/>
      <c r="F194" s="80"/>
      <c r="G194" s="11"/>
      <c r="H194" s="11"/>
      <c r="I194" s="11"/>
      <c r="J194" s="13"/>
      <c r="K194" s="242"/>
    </row>
    <row r="195" spans="1:11">
      <c r="A195" s="268"/>
      <c r="B195" s="268"/>
      <c r="C195" s="64"/>
      <c r="D195" s="64"/>
      <c r="E195" s="161"/>
      <c r="F195" s="80"/>
      <c r="G195" s="11"/>
      <c r="H195" s="11"/>
      <c r="I195" s="11"/>
      <c r="J195" s="13"/>
      <c r="K195" s="242"/>
    </row>
    <row r="196" spans="1:11">
      <c r="A196" s="268"/>
      <c r="B196" s="268"/>
      <c r="C196" s="30"/>
      <c r="D196" s="64"/>
      <c r="E196" s="161"/>
      <c r="F196" s="80"/>
      <c r="G196" s="11"/>
      <c r="H196" s="11"/>
      <c r="I196" s="11"/>
      <c r="J196" s="13"/>
      <c r="K196" s="242"/>
    </row>
    <row r="197" spans="1:11">
      <c r="A197" s="9"/>
      <c r="B197" s="11"/>
      <c r="C197" s="30"/>
      <c r="D197" s="64"/>
      <c r="E197" s="161"/>
      <c r="F197" s="80"/>
      <c r="G197" s="11"/>
      <c r="H197" s="11"/>
      <c r="I197" s="11"/>
      <c r="J197" s="13"/>
      <c r="K197" s="242"/>
    </row>
    <row r="198" spans="1:11">
      <c r="A198" s="9"/>
      <c r="B198" s="11"/>
      <c r="C198" s="30"/>
      <c r="D198" s="64"/>
      <c r="E198" s="161"/>
      <c r="F198" s="80"/>
      <c r="G198" s="11"/>
      <c r="H198" s="11"/>
      <c r="I198" s="11"/>
      <c r="J198" s="13"/>
      <c r="K198" s="242"/>
    </row>
    <row r="199" spans="1:11">
      <c r="A199" s="9"/>
      <c r="B199" s="11"/>
      <c r="C199" s="30"/>
      <c r="D199" s="64"/>
      <c r="E199" s="161"/>
      <c r="F199" s="80"/>
      <c r="G199" s="11"/>
      <c r="H199" s="11"/>
      <c r="I199" s="11"/>
      <c r="J199" s="13"/>
      <c r="K199" s="243"/>
    </row>
    <row r="200" spans="1:11">
      <c r="A200" s="9"/>
      <c r="B200" s="11"/>
      <c r="C200" s="30"/>
      <c r="D200" s="64"/>
      <c r="E200" s="161"/>
      <c r="F200" s="80"/>
      <c r="G200" s="11"/>
      <c r="H200" s="11"/>
      <c r="I200" s="11"/>
      <c r="J200" s="13"/>
      <c r="K200" s="243"/>
    </row>
    <row r="201" spans="1:11" hidden="1">
      <c r="A201" s="243"/>
      <c r="B201" s="239"/>
      <c r="C201" s="239"/>
      <c r="D201" s="239"/>
      <c r="E201" s="243"/>
      <c r="F201" s="239"/>
      <c r="G201" s="243"/>
      <c r="H201" s="243"/>
      <c r="I201" s="243"/>
      <c r="J201" s="244"/>
    </row>
    <row r="202" spans="1:11" hidden="1">
      <c r="A202" s="243"/>
      <c r="B202" s="239"/>
      <c r="C202" s="299" t="s">
        <v>633</v>
      </c>
      <c r="D202" s="300" t="s">
        <v>634</v>
      </c>
      <c r="E202" s="301">
        <v>1</v>
      </c>
      <c r="F202" s="302" t="s">
        <v>29</v>
      </c>
      <c r="G202" s="303" t="s">
        <v>803</v>
      </c>
      <c r="H202" s="304"/>
      <c r="I202" s="301"/>
      <c r="J202" s="305"/>
    </row>
    <row r="203" spans="1:11" hidden="1">
      <c r="A203" s="243"/>
      <c r="B203" s="239"/>
      <c r="C203" s="306" t="s">
        <v>367</v>
      </c>
      <c r="D203" s="307" t="s">
        <v>851</v>
      </c>
      <c r="E203" s="301">
        <v>1</v>
      </c>
      <c r="F203" s="302" t="s">
        <v>29</v>
      </c>
      <c r="G203" s="303"/>
      <c r="H203" s="304"/>
      <c r="I203" s="301"/>
      <c r="J203" s="305"/>
    </row>
    <row r="204" spans="1:11" hidden="1">
      <c r="A204" s="243"/>
      <c r="B204" s="239"/>
      <c r="C204" s="306" t="s">
        <v>370</v>
      </c>
      <c r="D204" s="299" t="s">
        <v>854</v>
      </c>
      <c r="E204" s="301">
        <v>1</v>
      </c>
      <c r="F204" s="302" t="s">
        <v>29</v>
      </c>
      <c r="G204" s="303"/>
      <c r="H204" s="304"/>
      <c r="I204" s="301"/>
      <c r="J204" s="305"/>
    </row>
    <row r="205" spans="1:11" hidden="1">
      <c r="A205" s="243"/>
      <c r="B205" s="239"/>
      <c r="C205" s="306" t="s">
        <v>368</v>
      </c>
      <c r="D205" s="299" t="s">
        <v>855</v>
      </c>
      <c r="E205" s="301">
        <v>1</v>
      </c>
      <c r="F205" s="302" t="s">
        <v>29</v>
      </c>
      <c r="G205" s="303"/>
      <c r="H205" s="304"/>
      <c r="I205" s="301"/>
      <c r="J205" s="305"/>
    </row>
    <row r="206" spans="1:11" hidden="1">
      <c r="A206" s="243"/>
      <c r="B206" s="239"/>
      <c r="C206" s="308" t="s">
        <v>870</v>
      </c>
      <c r="D206" s="282" t="s">
        <v>514</v>
      </c>
      <c r="E206" s="301">
        <v>1</v>
      </c>
      <c r="F206" s="302" t="s">
        <v>29</v>
      </c>
      <c r="G206" s="303" t="s">
        <v>806</v>
      </c>
      <c r="H206" s="304"/>
      <c r="I206" s="301"/>
      <c r="J206" s="305"/>
    </row>
    <row r="207" spans="1:11" hidden="1">
      <c r="A207" s="243"/>
      <c r="B207" s="239"/>
      <c r="C207" s="306" t="s">
        <v>359</v>
      </c>
      <c r="D207" s="307" t="s">
        <v>360</v>
      </c>
      <c r="E207" s="301">
        <v>1</v>
      </c>
      <c r="F207" s="302" t="s">
        <v>29</v>
      </c>
      <c r="G207" s="303" t="s">
        <v>806</v>
      </c>
      <c r="H207" s="304"/>
      <c r="I207" s="301"/>
      <c r="J207" s="305"/>
    </row>
    <row r="208" spans="1:11" hidden="1">
      <c r="A208" s="243"/>
      <c r="B208" s="239"/>
      <c r="C208" s="306" t="s">
        <v>363</v>
      </c>
      <c r="D208" s="307" t="s">
        <v>364</v>
      </c>
      <c r="E208" s="301">
        <v>1</v>
      </c>
      <c r="F208" s="302" t="s">
        <v>29</v>
      </c>
      <c r="G208" s="303" t="s">
        <v>806</v>
      </c>
      <c r="H208" s="304"/>
      <c r="I208" s="301"/>
      <c r="J208" s="305"/>
    </row>
    <row r="209" spans="1:10" hidden="1">
      <c r="A209" s="243"/>
      <c r="B209" s="239"/>
      <c r="C209" s="239"/>
      <c r="D209" s="239"/>
      <c r="E209" s="243"/>
      <c r="F209" s="239"/>
      <c r="G209" s="243"/>
      <c r="H209" s="243"/>
      <c r="I209" s="243"/>
      <c r="J209" s="244"/>
    </row>
    <row r="210" spans="1:10" hidden="1">
      <c r="A210" s="243"/>
      <c r="B210" s="239"/>
      <c r="C210" s="239"/>
      <c r="D210" s="239"/>
      <c r="E210" s="243"/>
      <c r="F210" s="239"/>
      <c r="G210" s="243"/>
      <c r="H210" s="243"/>
      <c r="I210" s="243"/>
      <c r="J210" s="244"/>
    </row>
    <row r="211" spans="1:10" hidden="1">
      <c r="A211" s="243"/>
      <c r="B211" s="239"/>
      <c r="C211" s="299" t="s">
        <v>367</v>
      </c>
      <c r="D211" s="299" t="s">
        <v>851</v>
      </c>
      <c r="E211" s="309">
        <v>1</v>
      </c>
      <c r="F211" s="302" t="s">
        <v>29</v>
      </c>
      <c r="G211" s="310"/>
      <c r="H211" s="310" t="s">
        <v>861</v>
      </c>
      <c r="I211" s="243"/>
      <c r="J211" s="244"/>
    </row>
    <row r="212" spans="1:10" hidden="1">
      <c r="A212" s="243"/>
      <c r="B212" s="239"/>
      <c r="C212" s="299" t="s">
        <v>852</v>
      </c>
      <c r="D212" s="299" t="s">
        <v>853</v>
      </c>
      <c r="E212" s="309">
        <v>1</v>
      </c>
      <c r="F212" s="302" t="s">
        <v>29</v>
      </c>
      <c r="G212" s="310"/>
      <c r="H212" s="310" t="s">
        <v>863</v>
      </c>
      <c r="I212" s="243"/>
      <c r="J212" s="244"/>
    </row>
    <row r="213" spans="1:10" hidden="1">
      <c r="A213" s="243"/>
      <c r="B213" s="239"/>
      <c r="C213" s="306" t="s">
        <v>858</v>
      </c>
      <c r="D213" s="299" t="s">
        <v>859</v>
      </c>
      <c r="E213" s="309">
        <v>1</v>
      </c>
      <c r="F213" s="302" t="s">
        <v>29</v>
      </c>
      <c r="G213" s="310"/>
      <c r="H213" s="310" t="s">
        <v>863</v>
      </c>
      <c r="I213" s="243"/>
      <c r="J213" s="244"/>
    </row>
    <row r="214" spans="1:10" hidden="1">
      <c r="A214" s="243"/>
      <c r="B214" s="239"/>
      <c r="C214" s="299" t="s">
        <v>370</v>
      </c>
      <c r="D214" s="299" t="s">
        <v>854</v>
      </c>
      <c r="E214" s="309">
        <v>1</v>
      </c>
      <c r="F214" s="302" t="s">
        <v>29</v>
      </c>
      <c r="G214" s="310"/>
      <c r="H214" s="310" t="s">
        <v>861</v>
      </c>
      <c r="I214" s="243"/>
      <c r="J214" s="244"/>
    </row>
    <row r="215" spans="1:10" hidden="1">
      <c r="A215" s="243"/>
      <c r="B215" s="239"/>
      <c r="C215" s="306" t="s">
        <v>368</v>
      </c>
      <c r="D215" s="299" t="s">
        <v>855</v>
      </c>
      <c r="E215" s="309">
        <v>1</v>
      </c>
      <c r="F215" s="302" t="s">
        <v>29</v>
      </c>
      <c r="G215" s="310"/>
      <c r="H215" s="310" t="s">
        <v>861</v>
      </c>
      <c r="I215" s="243"/>
      <c r="J215" s="244"/>
    </row>
    <row r="216" spans="1:10" hidden="1">
      <c r="A216" s="243"/>
      <c r="B216" s="239"/>
      <c r="C216" s="306" t="s">
        <v>856</v>
      </c>
      <c r="D216" s="299" t="s">
        <v>857</v>
      </c>
      <c r="E216" s="309">
        <v>1</v>
      </c>
      <c r="F216" s="302" t="s">
        <v>29</v>
      </c>
      <c r="G216" s="310"/>
      <c r="H216" s="310" t="s">
        <v>862</v>
      </c>
      <c r="I216" s="243"/>
      <c r="J216" s="244"/>
    </row>
    <row r="217" spans="1:10" hidden="1">
      <c r="A217" s="243"/>
      <c r="B217" s="239"/>
      <c r="C217" s="306" t="s">
        <v>858</v>
      </c>
      <c r="D217" s="299" t="s">
        <v>859</v>
      </c>
      <c r="E217" s="309">
        <v>1</v>
      </c>
      <c r="F217" s="302" t="s">
        <v>29</v>
      </c>
      <c r="G217" s="310"/>
      <c r="H217" s="310" t="s">
        <v>862</v>
      </c>
      <c r="I217" s="243"/>
      <c r="J217" s="244"/>
    </row>
    <row r="218" spans="1:10" hidden="1">
      <c r="A218" s="243"/>
      <c r="B218" s="239"/>
      <c r="C218" s="306" t="s">
        <v>359</v>
      </c>
      <c r="D218" s="299" t="s">
        <v>860</v>
      </c>
      <c r="E218" s="309">
        <v>1</v>
      </c>
      <c r="F218" s="302" t="s">
        <v>29</v>
      </c>
      <c r="G218" s="310"/>
      <c r="H218" s="310" t="s">
        <v>861</v>
      </c>
      <c r="I218" s="243"/>
      <c r="J218" s="244"/>
    </row>
    <row r="219" spans="1:10" hidden="1"/>
    <row r="321" spans="1:11">
      <c r="J321" s="2"/>
      <c r="K321" s="239"/>
    </row>
    <row r="327" spans="1:11">
      <c r="A327" s="20"/>
    </row>
    <row r="331" spans="1:11">
      <c r="C331" s="2" t="s">
        <v>84</v>
      </c>
    </row>
    <row r="332" spans="1:11">
      <c r="C332" s="2" t="s">
        <v>141</v>
      </c>
    </row>
    <row r="333" spans="1:11">
      <c r="A333" s="3" t="s">
        <v>59</v>
      </c>
      <c r="C333" s="2" t="s">
        <v>571</v>
      </c>
    </row>
    <row r="334" spans="1:11">
      <c r="A334" s="32" t="s">
        <v>58</v>
      </c>
      <c r="B334" s="170"/>
      <c r="C334" s="2" t="s">
        <v>572</v>
      </c>
    </row>
    <row r="335" spans="1:11" ht="12.75" customHeight="1">
      <c r="A335" s="25" t="s">
        <v>57</v>
      </c>
      <c r="B335" s="25"/>
      <c r="C335" s="2" t="s">
        <v>142</v>
      </c>
    </row>
    <row r="336" spans="1:11">
      <c r="C336" s="2" t="s">
        <v>143</v>
      </c>
    </row>
    <row r="337" spans="1:3">
      <c r="A337" s="3" t="s">
        <v>13</v>
      </c>
      <c r="C337" s="2" t="s">
        <v>144</v>
      </c>
    </row>
    <row r="338" spans="1:3">
      <c r="A338" s="3" t="s">
        <v>18</v>
      </c>
      <c r="C338" s="2" t="s">
        <v>145</v>
      </c>
    </row>
    <row r="339" spans="1:3">
      <c r="A339" s="3" t="s">
        <v>19</v>
      </c>
      <c r="C339" s="2" t="s">
        <v>193</v>
      </c>
    </row>
    <row r="340" spans="1:3">
      <c r="A340" s="3" t="s">
        <v>20</v>
      </c>
      <c r="C340" s="2" t="s">
        <v>573</v>
      </c>
    </row>
    <row r="341" spans="1:3">
      <c r="A341" s="3" t="s">
        <v>25</v>
      </c>
      <c r="C341" s="2" t="s">
        <v>194</v>
      </c>
    </row>
    <row r="342" spans="1:3">
      <c r="A342" s="3" t="s">
        <v>27</v>
      </c>
    </row>
    <row r="343" spans="1:3">
      <c r="A343" s="3" t="s">
        <v>207</v>
      </c>
    </row>
    <row r="344" spans="1:3">
      <c r="A344" s="3" t="s">
        <v>13</v>
      </c>
    </row>
    <row r="345" spans="1:3">
      <c r="A345" s="3" t="s">
        <v>22</v>
      </c>
    </row>
    <row r="346" spans="1:3">
      <c r="A346" s="3" t="s">
        <v>21</v>
      </c>
    </row>
    <row r="347" spans="1:3">
      <c r="A347" s="3" t="s">
        <v>23</v>
      </c>
    </row>
    <row r="348" spans="1:3">
      <c r="A348" s="3" t="s">
        <v>24</v>
      </c>
    </row>
    <row r="349" spans="1:3">
      <c r="A349" s="3" t="s">
        <v>26</v>
      </c>
    </row>
    <row r="350" spans="1:3">
      <c r="B350" s="3"/>
    </row>
    <row r="351" spans="1:3">
      <c r="A351" s="3" t="s">
        <v>54</v>
      </c>
      <c r="B351" s="3"/>
    </row>
    <row r="352" spans="1:3">
      <c r="A352" s="3" t="s">
        <v>55</v>
      </c>
      <c r="B352" s="3"/>
    </row>
    <row r="353" spans="1:3">
      <c r="A353" s="3" t="s">
        <v>224</v>
      </c>
      <c r="B353" s="3"/>
    </row>
    <row r="354" spans="1:3">
      <c r="B354" s="3"/>
    </row>
    <row r="355" spans="1:3">
      <c r="A355" s="3" t="s">
        <v>13</v>
      </c>
    </row>
    <row r="356" spans="1:3">
      <c r="A356" s="3" t="s">
        <v>14</v>
      </c>
    </row>
    <row r="357" spans="1:3">
      <c r="A357" s="3" t="s">
        <v>15</v>
      </c>
    </row>
    <row r="358" spans="1:3">
      <c r="A358" s="3" t="s">
        <v>16</v>
      </c>
    </row>
    <row r="359" spans="1:3">
      <c r="A359" s="3" t="s">
        <v>17</v>
      </c>
    </row>
    <row r="361" spans="1:3">
      <c r="A361" s="2" t="s">
        <v>13</v>
      </c>
      <c r="B361" s="23" t="s">
        <v>13</v>
      </c>
    </row>
    <row r="362" spans="1:3">
      <c r="A362" s="22" t="s">
        <v>52</v>
      </c>
      <c r="B362" s="22" t="s">
        <v>167</v>
      </c>
    </row>
    <row r="363" spans="1:3">
      <c r="A363" s="23" t="s">
        <v>53</v>
      </c>
      <c r="B363" s="24" t="s">
        <v>169</v>
      </c>
    </row>
    <row r="364" spans="1:3">
      <c r="A364" s="63" t="s">
        <v>205</v>
      </c>
      <c r="B364" s="24" t="s">
        <v>170</v>
      </c>
    </row>
    <row r="365" spans="1:3">
      <c r="A365" s="22" t="s">
        <v>151</v>
      </c>
      <c r="B365" s="23" t="s">
        <v>168</v>
      </c>
    </row>
    <row r="366" spans="1:3">
      <c r="A366" s="22" t="s">
        <v>192</v>
      </c>
      <c r="B366" s="24" t="s">
        <v>171</v>
      </c>
    </row>
    <row r="367" spans="1:3">
      <c r="A367" s="22"/>
      <c r="B367" s="24" t="s">
        <v>172</v>
      </c>
    </row>
    <row r="368" spans="1:3">
      <c r="A368" s="22"/>
      <c r="B368" s="24" t="s">
        <v>173</v>
      </c>
      <c r="C368" s="23"/>
    </row>
    <row r="369" spans="1:3">
      <c r="A369" s="22"/>
      <c r="B369" s="24" t="s">
        <v>174</v>
      </c>
      <c r="C369" s="22"/>
    </row>
    <row r="370" spans="1:3">
      <c r="B370" s="2" t="s">
        <v>175</v>
      </c>
    </row>
    <row r="371" spans="1:3">
      <c r="B371" s="2" t="s">
        <v>176</v>
      </c>
    </row>
    <row r="372" spans="1:3">
      <c r="B372" s="2" t="s">
        <v>182</v>
      </c>
    </row>
    <row r="373" spans="1:3">
      <c r="B373" s="2" t="s">
        <v>177</v>
      </c>
    </row>
    <row r="374" spans="1:3">
      <c r="B374" s="2" t="s">
        <v>181</v>
      </c>
    </row>
    <row r="375" spans="1:3">
      <c r="B375" s="2" t="s">
        <v>178</v>
      </c>
    </row>
    <row r="376" spans="1:3">
      <c r="B376" s="2" t="s">
        <v>179</v>
      </c>
    </row>
    <row r="377" spans="1:3">
      <c r="B377" s="2" t="s">
        <v>180</v>
      </c>
    </row>
    <row r="378" spans="1:3">
      <c r="B378" s="2" t="s">
        <v>206</v>
      </c>
    </row>
    <row r="379" spans="1:3">
      <c r="B379" s="2" t="s">
        <v>211</v>
      </c>
    </row>
    <row r="380" spans="1:3">
      <c r="B380" s="2" t="s">
        <v>231</v>
      </c>
    </row>
    <row r="381" spans="1:3">
      <c r="B381" s="73" t="s">
        <v>229</v>
      </c>
    </row>
    <row r="382" spans="1:3">
      <c r="B382" s="73" t="s">
        <v>232</v>
      </c>
    </row>
    <row r="383" spans="1:3">
      <c r="B383" s="73" t="s">
        <v>233</v>
      </c>
    </row>
    <row r="384" spans="1:3">
      <c r="B384" s="73" t="s">
        <v>230</v>
      </c>
    </row>
    <row r="385" spans="2:2">
      <c r="B385" s="2" t="s">
        <v>56</v>
      </c>
    </row>
    <row r="386" spans="2:2">
      <c r="B386" s="2" t="s">
        <v>151</v>
      </c>
    </row>
    <row r="387" spans="2:2">
      <c r="B387" s="63" t="s">
        <v>192</v>
      </c>
    </row>
    <row r="388" spans="2:2">
      <c r="B388" s="2" t="s">
        <v>196</v>
      </c>
    </row>
    <row r="389" spans="2:2">
      <c r="B389" s="2" t="s">
        <v>234</v>
      </c>
    </row>
  </sheetData>
  <mergeCells count="20">
    <mergeCell ref="A192:J192"/>
    <mergeCell ref="K163:K165"/>
    <mergeCell ref="A149:J149"/>
    <mergeCell ref="A162:J162"/>
    <mergeCell ref="A179:J179"/>
    <mergeCell ref="A39:J39"/>
    <mergeCell ref="A63:J63"/>
    <mergeCell ref="A88:J88"/>
    <mergeCell ref="A108:J108"/>
    <mergeCell ref="A128:J128"/>
    <mergeCell ref="A145:J145"/>
    <mergeCell ref="A175:J175"/>
    <mergeCell ref="A168:J168"/>
    <mergeCell ref="K146:K147"/>
    <mergeCell ref="K150:K160"/>
    <mergeCell ref="A2:J2"/>
    <mergeCell ref="K3:K11"/>
    <mergeCell ref="K12:K18"/>
    <mergeCell ref="A21:J21"/>
    <mergeCell ref="K29:K36"/>
  </mergeCells>
  <pageMargins left="0.7" right="0.7" top="0.75" bottom="0.75" header="0.3" footer="0.3"/>
  <pageSetup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colBreaks count="1" manualBreakCount="1">
    <brk id="9" max="1048575" man="1"/>
  </colBreaks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>
  <dimension ref="B2:K70"/>
  <sheetViews>
    <sheetView workbookViewId="0"/>
  </sheetViews>
  <sheetFormatPr defaultRowHeight="12.75"/>
  <cols>
    <col min="1" max="1" width="9.140625" style="46"/>
    <col min="2" max="2" width="25.28515625" style="67" bestFit="1" customWidth="1"/>
    <col min="3" max="3" width="20.42578125" style="46" bestFit="1" customWidth="1"/>
    <col min="4" max="4" width="47.140625" style="46" bestFit="1" customWidth="1"/>
    <col min="5" max="5" width="7.140625" style="46" bestFit="1" customWidth="1"/>
    <col min="6" max="6" width="4.42578125" style="46" bestFit="1" customWidth="1"/>
    <col min="7" max="9" width="4.42578125" style="46" customWidth="1"/>
    <col min="10" max="10" width="20.28515625" style="61" bestFit="1" customWidth="1"/>
    <col min="11" max="16384" width="9.140625" style="46"/>
  </cols>
  <sheetData>
    <row r="2" spans="2:11">
      <c r="B2" s="66" t="s">
        <v>140</v>
      </c>
      <c r="C2" s="41" t="s">
        <v>137</v>
      </c>
      <c r="D2" s="41" t="s">
        <v>138</v>
      </c>
      <c r="E2" s="42">
        <v>3</v>
      </c>
      <c r="F2" s="43" t="s">
        <v>43</v>
      </c>
      <c r="G2" s="44"/>
      <c r="H2" s="44"/>
      <c r="I2" s="44"/>
      <c r="J2" s="45" t="s">
        <v>139</v>
      </c>
    </row>
    <row r="3" spans="2:11">
      <c r="C3" s="47" t="s">
        <v>93</v>
      </c>
      <c r="D3" s="47" t="s">
        <v>94</v>
      </c>
      <c r="E3" s="45">
        <v>3</v>
      </c>
      <c r="F3" s="43" t="s">
        <v>43</v>
      </c>
      <c r="G3" s="43"/>
      <c r="H3" s="43"/>
      <c r="I3" s="43"/>
      <c r="J3" s="45" t="s">
        <v>95</v>
      </c>
      <c r="K3" s="48"/>
    </row>
    <row r="4" spans="2:11">
      <c r="C4" s="47" t="s">
        <v>87</v>
      </c>
      <c r="D4" s="47" t="s">
        <v>88</v>
      </c>
      <c r="E4" s="45">
        <v>3</v>
      </c>
      <c r="F4" s="43" t="s">
        <v>43</v>
      </c>
      <c r="G4" s="43"/>
      <c r="H4" s="43"/>
      <c r="I4" s="43"/>
      <c r="J4" s="45" t="s">
        <v>89</v>
      </c>
      <c r="K4" s="48"/>
    </row>
    <row r="5" spans="2:11">
      <c r="C5" s="47" t="s">
        <v>96</v>
      </c>
      <c r="D5" s="47" t="s">
        <v>97</v>
      </c>
      <c r="E5" s="45">
        <v>3</v>
      </c>
      <c r="F5" s="43" t="s">
        <v>43</v>
      </c>
      <c r="G5" s="43"/>
      <c r="H5" s="43"/>
      <c r="I5" s="43"/>
      <c r="J5" s="45" t="s">
        <v>98</v>
      </c>
      <c r="K5" s="48"/>
    </row>
    <row r="6" spans="2:11">
      <c r="B6" s="68" t="s">
        <v>106</v>
      </c>
      <c r="C6" s="49" t="s">
        <v>105</v>
      </c>
      <c r="D6" s="49" t="s">
        <v>104</v>
      </c>
      <c r="E6" s="50">
        <v>3</v>
      </c>
      <c r="F6" s="43" t="s">
        <v>43</v>
      </c>
      <c r="G6" s="43"/>
      <c r="H6" s="43"/>
      <c r="I6" s="43"/>
      <c r="J6" s="50" t="s">
        <v>109</v>
      </c>
      <c r="K6" s="48"/>
    </row>
    <row r="7" spans="2:11">
      <c r="C7" s="47" t="s">
        <v>102</v>
      </c>
      <c r="D7" s="47" t="s">
        <v>103</v>
      </c>
      <c r="E7" s="45">
        <v>3</v>
      </c>
      <c r="F7" s="43" t="s">
        <v>43</v>
      </c>
      <c r="G7" s="43"/>
      <c r="H7" s="43"/>
      <c r="I7" s="43"/>
      <c r="J7" s="45" t="s">
        <v>89</v>
      </c>
      <c r="K7" s="48"/>
    </row>
    <row r="8" spans="2:11">
      <c r="C8" s="51" t="s">
        <v>41</v>
      </c>
      <c r="D8" s="51" t="s">
        <v>42</v>
      </c>
      <c r="E8" s="50">
        <v>3</v>
      </c>
      <c r="F8" s="43" t="s">
        <v>43</v>
      </c>
      <c r="G8" s="43"/>
      <c r="H8" s="43"/>
      <c r="I8" s="43"/>
      <c r="J8" s="52" t="s">
        <v>92</v>
      </c>
      <c r="K8" s="48"/>
    </row>
    <row r="9" spans="2:11">
      <c r="C9" s="53" t="s">
        <v>105</v>
      </c>
      <c r="D9" s="53" t="s">
        <v>165</v>
      </c>
      <c r="E9" s="50">
        <v>3</v>
      </c>
      <c r="F9" s="43" t="s">
        <v>43</v>
      </c>
      <c r="G9" s="43"/>
      <c r="H9" s="43"/>
      <c r="I9" s="43"/>
      <c r="J9" s="45" t="s">
        <v>104</v>
      </c>
      <c r="K9" s="48"/>
    </row>
    <row r="10" spans="2:11">
      <c r="C10" s="47" t="s">
        <v>85</v>
      </c>
      <c r="D10" s="47" t="s">
        <v>86</v>
      </c>
      <c r="E10" s="45">
        <v>3</v>
      </c>
      <c r="F10" s="43" t="s">
        <v>43</v>
      </c>
      <c r="G10" s="43"/>
      <c r="H10" s="43"/>
      <c r="I10" s="43"/>
      <c r="J10" s="54" t="s">
        <v>90</v>
      </c>
      <c r="K10" s="48"/>
    </row>
    <row r="11" spans="2:11">
      <c r="B11" s="66" t="s">
        <v>189</v>
      </c>
      <c r="C11" s="53" t="s">
        <v>190</v>
      </c>
      <c r="D11" s="53" t="s">
        <v>191</v>
      </c>
      <c r="E11" s="45">
        <v>3</v>
      </c>
      <c r="F11" s="43" t="s">
        <v>43</v>
      </c>
      <c r="G11" s="43"/>
      <c r="H11" s="43"/>
      <c r="I11" s="43"/>
      <c r="J11" s="54" t="s">
        <v>90</v>
      </c>
      <c r="K11" s="48"/>
    </row>
    <row r="12" spans="2:11">
      <c r="B12" s="66"/>
      <c r="C12" s="64" t="s">
        <v>208</v>
      </c>
      <c r="D12" s="64" t="s">
        <v>209</v>
      </c>
      <c r="E12" s="45">
        <v>3</v>
      </c>
      <c r="F12" s="43"/>
      <c r="G12" s="43"/>
      <c r="H12" s="43"/>
      <c r="I12" s="43"/>
      <c r="J12" s="54" t="s">
        <v>90</v>
      </c>
      <c r="K12" s="48"/>
    </row>
    <row r="13" spans="2:11">
      <c r="C13" s="47" t="s">
        <v>99</v>
      </c>
      <c r="D13" s="47" t="s">
        <v>100</v>
      </c>
      <c r="E13" s="45">
        <v>3</v>
      </c>
      <c r="F13" s="43" t="s">
        <v>43</v>
      </c>
      <c r="G13" s="43"/>
      <c r="H13" s="43"/>
      <c r="I13" s="43"/>
      <c r="J13" s="54" t="s">
        <v>101</v>
      </c>
      <c r="K13" s="48"/>
    </row>
    <row r="14" spans="2:11">
      <c r="C14" s="41" t="s">
        <v>82</v>
      </c>
      <c r="D14" s="41" t="s">
        <v>83</v>
      </c>
      <c r="E14" s="50">
        <v>3</v>
      </c>
      <c r="F14" s="43" t="s">
        <v>43</v>
      </c>
      <c r="G14" s="43"/>
      <c r="H14" s="43"/>
      <c r="I14" s="43"/>
      <c r="J14" s="52" t="s">
        <v>91</v>
      </c>
      <c r="K14" s="48"/>
    </row>
    <row r="15" spans="2:11">
      <c r="B15" s="68" t="s">
        <v>106</v>
      </c>
      <c r="C15" s="49" t="s">
        <v>124</v>
      </c>
      <c r="D15" s="49" t="s">
        <v>125</v>
      </c>
      <c r="E15" s="45">
        <v>3</v>
      </c>
      <c r="F15" s="43" t="s">
        <v>43</v>
      </c>
      <c r="G15" s="43"/>
      <c r="H15" s="43"/>
      <c r="I15" s="43"/>
      <c r="J15" s="50" t="s">
        <v>126</v>
      </c>
      <c r="K15" s="48"/>
    </row>
    <row r="16" spans="2:11">
      <c r="C16" s="51"/>
      <c r="D16" s="51"/>
      <c r="E16" s="50"/>
      <c r="F16" s="43"/>
      <c r="G16" s="43"/>
      <c r="H16" s="43"/>
      <c r="I16" s="43"/>
      <c r="J16" s="52"/>
      <c r="K16" s="48"/>
    </row>
    <row r="17" spans="2:11">
      <c r="B17" s="69"/>
      <c r="C17" s="41" t="s">
        <v>69</v>
      </c>
      <c r="D17" s="41" t="s">
        <v>70</v>
      </c>
      <c r="E17" s="50">
        <f>E8</f>
        <v>3</v>
      </c>
      <c r="F17" s="43" t="s">
        <v>36</v>
      </c>
      <c r="G17" s="43"/>
      <c r="H17" s="43"/>
      <c r="I17" s="43"/>
      <c r="J17" s="50"/>
      <c r="K17" s="48"/>
    </row>
    <row r="18" spans="2:11">
      <c r="B18" s="69"/>
      <c r="C18" s="51" t="s">
        <v>39</v>
      </c>
      <c r="D18" s="51" t="s">
        <v>40</v>
      </c>
      <c r="E18" s="50">
        <f>E8</f>
        <v>3</v>
      </c>
      <c r="F18" s="43" t="s">
        <v>29</v>
      </c>
      <c r="G18" s="43"/>
      <c r="H18" s="43"/>
      <c r="I18" s="43"/>
      <c r="J18" s="50"/>
      <c r="K18" s="48"/>
    </row>
    <row r="19" spans="2:11">
      <c r="B19" s="69"/>
      <c r="C19" s="51" t="s">
        <v>37</v>
      </c>
      <c r="D19" s="51" t="s">
        <v>38</v>
      </c>
      <c r="E19" s="50">
        <v>6</v>
      </c>
      <c r="F19" s="43" t="s">
        <v>29</v>
      </c>
      <c r="G19" s="43"/>
      <c r="H19" s="43"/>
      <c r="I19" s="43"/>
      <c r="J19" s="50" t="s">
        <v>136</v>
      </c>
      <c r="K19" s="48"/>
    </row>
    <row r="20" spans="2:11">
      <c r="B20" s="69"/>
      <c r="C20" s="41" t="s">
        <v>71</v>
      </c>
      <c r="D20" s="41" t="s">
        <v>72</v>
      </c>
      <c r="E20" s="42">
        <v>12</v>
      </c>
      <c r="F20" s="43" t="s">
        <v>29</v>
      </c>
      <c r="G20" s="43"/>
      <c r="H20" s="43"/>
      <c r="I20" s="43"/>
      <c r="J20" s="50" t="s">
        <v>135</v>
      </c>
      <c r="K20" s="48"/>
    </row>
    <row r="21" spans="2:11">
      <c r="B21" s="69"/>
      <c r="C21" s="49" t="s">
        <v>107</v>
      </c>
      <c r="D21" s="49" t="s">
        <v>108</v>
      </c>
      <c r="E21" s="50">
        <v>3</v>
      </c>
      <c r="F21" s="43" t="s">
        <v>29</v>
      </c>
      <c r="G21" s="43"/>
      <c r="H21" s="43"/>
      <c r="I21" s="43"/>
      <c r="J21" s="50" t="s">
        <v>110</v>
      </c>
      <c r="K21" s="48"/>
    </row>
    <row r="22" spans="2:11">
      <c r="B22" s="69"/>
      <c r="C22" s="30" t="s">
        <v>243</v>
      </c>
      <c r="D22" s="30" t="s">
        <v>244</v>
      </c>
      <c r="E22" s="78">
        <v>3</v>
      </c>
      <c r="F22" s="43" t="s">
        <v>29</v>
      </c>
      <c r="G22" s="43"/>
      <c r="H22" s="43"/>
      <c r="I22" s="43"/>
      <c r="J22" s="50" t="s">
        <v>110</v>
      </c>
      <c r="K22" s="48"/>
    </row>
    <row r="23" spans="2:11">
      <c r="C23" s="55"/>
      <c r="D23" s="55"/>
      <c r="E23" s="36"/>
      <c r="F23" s="37"/>
      <c r="G23" s="43"/>
      <c r="H23" s="43"/>
      <c r="I23" s="43"/>
      <c r="J23" s="50"/>
      <c r="K23" s="48"/>
    </row>
    <row r="24" spans="2:11">
      <c r="B24" s="69"/>
      <c r="C24" s="41" t="s">
        <v>73</v>
      </c>
      <c r="D24" s="41" t="s">
        <v>74</v>
      </c>
      <c r="E24" s="50"/>
      <c r="F24" s="43" t="s">
        <v>81</v>
      </c>
      <c r="G24" s="43"/>
      <c r="H24" s="43"/>
      <c r="I24" s="43"/>
      <c r="J24" s="50" t="s">
        <v>133</v>
      </c>
      <c r="K24" s="48"/>
    </row>
    <row r="25" spans="2:11">
      <c r="B25" s="69"/>
      <c r="C25" s="64" t="s">
        <v>225</v>
      </c>
      <c r="D25" s="64" t="s">
        <v>226</v>
      </c>
      <c r="E25" s="50"/>
      <c r="F25" s="43" t="s">
        <v>29</v>
      </c>
      <c r="G25" s="43"/>
      <c r="H25" s="43"/>
      <c r="I25" s="43"/>
      <c r="J25" s="50"/>
      <c r="K25" s="48"/>
    </row>
    <row r="26" spans="2:11">
      <c r="B26" s="69"/>
      <c r="C26" s="41" t="s">
        <v>75</v>
      </c>
      <c r="D26" s="41" t="s">
        <v>76</v>
      </c>
      <c r="E26" s="50"/>
      <c r="F26" s="43" t="s">
        <v>29</v>
      </c>
      <c r="G26" s="43"/>
      <c r="H26" s="43"/>
      <c r="I26" s="43"/>
      <c r="J26" s="50"/>
      <c r="K26" s="48"/>
    </row>
    <row r="27" spans="2:11">
      <c r="B27" s="69"/>
      <c r="C27" s="56"/>
      <c r="D27" s="57"/>
      <c r="E27" s="50"/>
      <c r="F27" s="43"/>
      <c r="G27" s="43"/>
      <c r="H27" s="43"/>
      <c r="I27" s="43"/>
      <c r="J27" s="50"/>
      <c r="K27" s="48"/>
    </row>
    <row r="28" spans="2:11">
      <c r="B28" s="69"/>
      <c r="C28" s="70" t="s">
        <v>77</v>
      </c>
      <c r="D28" s="41" t="s">
        <v>78</v>
      </c>
      <c r="E28" s="50"/>
      <c r="F28" s="43" t="s">
        <v>81</v>
      </c>
      <c r="G28" s="43"/>
      <c r="H28" s="43"/>
      <c r="I28" s="43"/>
      <c r="J28" s="50" t="s">
        <v>134</v>
      </c>
      <c r="K28" s="48"/>
    </row>
    <row r="29" spans="2:11">
      <c r="B29" s="69"/>
      <c r="C29" s="77" t="s">
        <v>227</v>
      </c>
      <c r="D29" s="64" t="s">
        <v>228</v>
      </c>
      <c r="E29" s="50"/>
      <c r="F29" s="43" t="s">
        <v>29</v>
      </c>
      <c r="G29" s="43"/>
      <c r="H29" s="43"/>
      <c r="I29" s="43"/>
      <c r="J29" s="50"/>
      <c r="K29" s="48"/>
    </row>
    <row r="30" spans="2:11">
      <c r="B30" s="69"/>
      <c r="C30" s="70" t="s">
        <v>79</v>
      </c>
      <c r="D30" s="41" t="s">
        <v>80</v>
      </c>
      <c r="E30" s="50"/>
      <c r="F30" s="43" t="s">
        <v>29</v>
      </c>
      <c r="G30" s="43"/>
      <c r="H30" s="43"/>
      <c r="I30" s="43"/>
      <c r="J30" s="50"/>
      <c r="K30" s="48"/>
    </row>
    <row r="31" spans="2:11">
      <c r="B31" s="69"/>
      <c r="C31" s="51"/>
      <c r="D31" s="51"/>
      <c r="E31" s="50"/>
      <c r="F31" s="43"/>
      <c r="G31" s="43"/>
      <c r="H31" s="43"/>
      <c r="I31" s="43"/>
      <c r="J31" s="50"/>
      <c r="K31" s="48"/>
    </row>
    <row r="32" spans="2:11">
      <c r="B32" s="69"/>
      <c r="C32" s="62" t="s">
        <v>187</v>
      </c>
      <c r="D32" s="62" t="s">
        <v>188</v>
      </c>
      <c r="E32" s="45"/>
      <c r="F32" s="56" t="s">
        <v>51</v>
      </c>
      <c r="G32" s="44"/>
      <c r="H32" s="44"/>
      <c r="I32" s="44"/>
      <c r="J32" s="45" t="s">
        <v>324</v>
      </c>
    </row>
    <row r="33" spans="2:11">
      <c r="B33" s="69"/>
      <c r="C33" s="62" t="s">
        <v>184</v>
      </c>
      <c r="D33" s="62" t="s">
        <v>183</v>
      </c>
      <c r="E33" s="45"/>
      <c r="F33" s="56" t="s">
        <v>29</v>
      </c>
      <c r="G33" s="44"/>
      <c r="H33" s="44"/>
      <c r="I33" s="44"/>
      <c r="J33" s="45"/>
    </row>
    <row r="34" spans="2:11">
      <c r="B34" s="69"/>
      <c r="C34" s="62" t="s">
        <v>185</v>
      </c>
      <c r="D34" s="62" t="s">
        <v>186</v>
      </c>
      <c r="E34" s="45"/>
      <c r="F34" s="56" t="s">
        <v>29</v>
      </c>
      <c r="G34" s="44"/>
      <c r="H34" s="44"/>
      <c r="I34" s="44"/>
      <c r="J34" s="45"/>
    </row>
    <row r="36" spans="2:11">
      <c r="C36" s="51" t="s">
        <v>44</v>
      </c>
      <c r="D36" s="51" t="s">
        <v>45</v>
      </c>
      <c r="E36" s="50" t="s">
        <v>46</v>
      </c>
      <c r="F36" s="43" t="s">
        <v>51</v>
      </c>
      <c r="G36" s="43"/>
      <c r="H36" s="43"/>
      <c r="I36" s="43"/>
      <c r="J36" s="50" t="s">
        <v>132</v>
      </c>
      <c r="K36" s="48"/>
    </row>
    <row r="37" spans="2:11">
      <c r="C37" s="51" t="s">
        <v>47</v>
      </c>
      <c r="D37" s="51" t="s">
        <v>48</v>
      </c>
      <c r="E37" s="50">
        <v>2</v>
      </c>
      <c r="F37" s="43" t="s">
        <v>43</v>
      </c>
      <c r="G37" s="43"/>
      <c r="H37" s="43"/>
      <c r="I37" s="43"/>
      <c r="J37" s="50" t="s">
        <v>111</v>
      </c>
      <c r="K37" s="48"/>
    </row>
    <row r="38" spans="2:11">
      <c r="C38" s="51"/>
      <c r="D38" s="51"/>
      <c r="E38" s="50"/>
      <c r="F38" s="43"/>
      <c r="G38" s="43"/>
      <c r="H38" s="43"/>
      <c r="I38" s="43"/>
      <c r="J38" s="50"/>
      <c r="K38" s="48"/>
    </row>
    <row r="39" spans="2:11">
      <c r="C39" s="47" t="s">
        <v>112</v>
      </c>
      <c r="D39" s="47" t="s">
        <v>113</v>
      </c>
      <c r="E39" s="45">
        <v>1</v>
      </c>
      <c r="F39" s="47" t="s">
        <v>29</v>
      </c>
      <c r="G39" s="47"/>
      <c r="H39" s="47"/>
      <c r="I39" s="47"/>
      <c r="J39" s="50" t="s">
        <v>114</v>
      </c>
      <c r="K39" s="48"/>
    </row>
    <row r="40" spans="2:11">
      <c r="C40" s="56" t="s">
        <v>115</v>
      </c>
      <c r="D40" s="56" t="s">
        <v>116</v>
      </c>
      <c r="E40" s="45">
        <v>1</v>
      </c>
      <c r="F40" s="47" t="s">
        <v>29</v>
      </c>
      <c r="G40" s="47"/>
      <c r="H40" s="47"/>
      <c r="I40" s="47"/>
      <c r="J40" s="50" t="s">
        <v>116</v>
      </c>
      <c r="K40" s="48"/>
    </row>
    <row r="41" spans="2:11">
      <c r="C41" s="47" t="s">
        <v>117</v>
      </c>
      <c r="D41" s="47" t="s">
        <v>118</v>
      </c>
      <c r="E41" s="45">
        <v>1</v>
      </c>
      <c r="F41" s="47" t="s">
        <v>36</v>
      </c>
      <c r="G41" s="47"/>
      <c r="H41" s="47"/>
      <c r="I41" s="47"/>
      <c r="J41" s="50" t="s">
        <v>119</v>
      </c>
      <c r="K41" s="48"/>
    </row>
    <row r="42" spans="2:11">
      <c r="C42" s="53" t="s">
        <v>120</v>
      </c>
      <c r="D42" s="53" t="s">
        <v>121</v>
      </c>
      <c r="E42" s="50">
        <v>8</v>
      </c>
      <c r="F42" s="43" t="s">
        <v>29</v>
      </c>
      <c r="G42" s="43"/>
      <c r="H42" s="43"/>
      <c r="I42" s="43"/>
      <c r="J42" s="50"/>
      <c r="K42" s="48"/>
    </row>
    <row r="43" spans="2:11">
      <c r="C43" s="30" t="s">
        <v>330</v>
      </c>
      <c r="D43" s="30" t="s">
        <v>331</v>
      </c>
      <c r="E43" s="45">
        <v>1</v>
      </c>
      <c r="F43" s="47" t="s">
        <v>36</v>
      </c>
      <c r="G43" s="43"/>
      <c r="H43" s="43"/>
      <c r="I43" s="43"/>
      <c r="J43" s="50" t="s">
        <v>335</v>
      </c>
      <c r="K43" s="48"/>
    </row>
    <row r="44" spans="2:11">
      <c r="C44" s="64" t="s">
        <v>195</v>
      </c>
      <c r="D44" s="51" t="s">
        <v>333</v>
      </c>
      <c r="E44" s="50">
        <v>1</v>
      </c>
      <c r="F44" s="43" t="s">
        <v>36</v>
      </c>
      <c r="G44" s="43"/>
      <c r="H44" s="43"/>
      <c r="I44" s="43"/>
      <c r="J44" s="50" t="s">
        <v>334</v>
      </c>
      <c r="K44" s="48"/>
    </row>
    <row r="45" spans="2:11">
      <c r="C45" s="64" t="s">
        <v>122</v>
      </c>
      <c r="D45" s="64" t="s">
        <v>123</v>
      </c>
      <c r="E45" s="50">
        <v>8</v>
      </c>
      <c r="F45" s="43" t="s">
        <v>29</v>
      </c>
      <c r="G45" s="43"/>
      <c r="H45" s="43"/>
      <c r="I45" s="43"/>
      <c r="J45" s="50" t="s">
        <v>129</v>
      </c>
      <c r="K45" s="48"/>
    </row>
    <row r="46" spans="2:11">
      <c r="C46" s="53" t="s">
        <v>120</v>
      </c>
      <c r="D46" s="53" t="s">
        <v>121</v>
      </c>
      <c r="E46" s="50">
        <v>8</v>
      </c>
      <c r="F46" s="43" t="s">
        <v>29</v>
      </c>
      <c r="G46" s="43"/>
      <c r="H46" s="43"/>
      <c r="I46" s="43"/>
      <c r="J46" s="50" t="s">
        <v>128</v>
      </c>
      <c r="K46" s="48"/>
    </row>
    <row r="47" spans="2:11">
      <c r="C47" s="51"/>
      <c r="D47" s="51"/>
      <c r="E47" s="50"/>
      <c r="F47" s="50"/>
      <c r="G47" s="50"/>
      <c r="H47" s="50"/>
      <c r="I47" s="50"/>
      <c r="J47" s="50"/>
      <c r="K47" s="48"/>
    </row>
    <row r="48" spans="2:11">
      <c r="C48" s="51" t="s">
        <v>34</v>
      </c>
      <c r="D48" s="51" t="s">
        <v>35</v>
      </c>
      <c r="E48" s="50">
        <v>8</v>
      </c>
      <c r="F48" s="43" t="s">
        <v>29</v>
      </c>
      <c r="G48" s="43"/>
      <c r="H48" s="43"/>
      <c r="I48" s="43"/>
      <c r="J48" s="50" t="s">
        <v>130</v>
      </c>
      <c r="K48" s="48"/>
    </row>
    <row r="49" spans="2:11">
      <c r="C49" s="51" t="s">
        <v>30</v>
      </c>
      <c r="D49" s="51" t="s">
        <v>31</v>
      </c>
      <c r="E49" s="50">
        <v>8</v>
      </c>
      <c r="F49" s="43" t="s">
        <v>29</v>
      </c>
      <c r="G49" s="43"/>
      <c r="H49" s="43"/>
      <c r="I49" s="43"/>
      <c r="J49" s="50" t="s">
        <v>131</v>
      </c>
      <c r="K49" s="48"/>
    </row>
    <row r="50" spans="2:11">
      <c r="C50" s="44"/>
      <c r="D50" s="44"/>
      <c r="E50" s="44"/>
      <c r="F50" s="44"/>
      <c r="G50" s="44"/>
      <c r="H50" s="44"/>
      <c r="I50" s="44"/>
      <c r="J50" s="58"/>
    </row>
    <row r="51" spans="2:11">
      <c r="C51" s="55" t="s">
        <v>163</v>
      </c>
      <c r="D51" s="55" t="s">
        <v>164</v>
      </c>
      <c r="E51" s="36">
        <v>1</v>
      </c>
      <c r="F51" s="40" t="s">
        <v>29</v>
      </c>
      <c r="G51" s="44"/>
      <c r="H51" s="44"/>
      <c r="I51" s="44"/>
      <c r="J51" s="45" t="s">
        <v>166</v>
      </c>
    </row>
    <row r="52" spans="2:11">
      <c r="C52" s="59" t="s">
        <v>155</v>
      </c>
      <c r="D52" s="59" t="s">
        <v>156</v>
      </c>
      <c r="E52" s="60">
        <v>2</v>
      </c>
      <c r="F52" s="59" t="s">
        <v>43</v>
      </c>
      <c r="G52" s="44"/>
      <c r="H52" s="44"/>
      <c r="I52" s="44"/>
      <c r="J52" s="45" t="s">
        <v>166</v>
      </c>
    </row>
    <row r="54" spans="2:11">
      <c r="B54" s="67" t="s">
        <v>199</v>
      </c>
      <c r="C54" s="59" t="s">
        <v>32</v>
      </c>
      <c r="D54" s="59" t="s">
        <v>33</v>
      </c>
      <c r="E54" s="60">
        <v>1</v>
      </c>
      <c r="F54" s="60" t="s">
        <v>43</v>
      </c>
    </row>
    <row r="55" spans="2:11">
      <c r="B55" s="67" t="s">
        <v>200</v>
      </c>
      <c r="C55" s="55" t="s">
        <v>163</v>
      </c>
      <c r="D55" s="55" t="s">
        <v>164</v>
      </c>
      <c r="E55" s="36">
        <v>1</v>
      </c>
      <c r="F55" s="40" t="s">
        <v>29</v>
      </c>
    </row>
    <row r="56" spans="2:11">
      <c r="B56" s="67" t="s">
        <v>242</v>
      </c>
      <c r="C56" s="30" t="s">
        <v>297</v>
      </c>
      <c r="D56" s="30" t="s">
        <v>294</v>
      </c>
      <c r="E56" s="36">
        <v>2</v>
      </c>
      <c r="F56" s="40" t="s">
        <v>29</v>
      </c>
    </row>
    <row r="57" spans="2:11">
      <c r="B57" s="67" t="s">
        <v>199</v>
      </c>
      <c r="C57" s="40" t="s">
        <v>197</v>
      </c>
      <c r="D57" s="40" t="s">
        <v>198</v>
      </c>
      <c r="E57" s="36">
        <v>1</v>
      </c>
      <c r="F57" s="40" t="s">
        <v>29</v>
      </c>
    </row>
    <row r="58" spans="2:11">
      <c r="B58" s="67" t="s">
        <v>242</v>
      </c>
      <c r="C58" s="40" t="s">
        <v>203</v>
      </c>
      <c r="D58" s="40" t="s">
        <v>204</v>
      </c>
      <c r="E58" s="36">
        <v>2</v>
      </c>
      <c r="F58" s="40" t="s">
        <v>29</v>
      </c>
    </row>
    <row r="60" spans="2:11">
      <c r="B60" s="67" t="s">
        <v>201</v>
      </c>
      <c r="C60" s="40" t="s">
        <v>161</v>
      </c>
      <c r="D60" s="40" t="s">
        <v>162</v>
      </c>
      <c r="E60" s="65">
        <v>1</v>
      </c>
      <c r="F60" s="37" t="s">
        <v>43</v>
      </c>
    </row>
    <row r="61" spans="2:11">
      <c r="B61" s="67" t="s">
        <v>202</v>
      </c>
      <c r="C61" s="40" t="s">
        <v>153</v>
      </c>
      <c r="D61" s="40" t="s">
        <v>154</v>
      </c>
      <c r="E61" s="65">
        <v>1</v>
      </c>
      <c r="F61" s="37" t="s">
        <v>43</v>
      </c>
    </row>
    <row r="63" spans="2:11">
      <c r="B63" s="67" t="s">
        <v>222</v>
      </c>
      <c r="C63" s="64" t="s">
        <v>218</v>
      </c>
      <c r="D63" s="64" t="s">
        <v>219</v>
      </c>
      <c r="E63" s="74">
        <v>1</v>
      </c>
      <c r="F63" s="37" t="s">
        <v>43</v>
      </c>
    </row>
    <row r="64" spans="2:11">
      <c r="B64" s="67" t="s">
        <v>222</v>
      </c>
      <c r="C64" s="64" t="s">
        <v>220</v>
      </c>
      <c r="D64" s="64" t="s">
        <v>219</v>
      </c>
      <c r="E64" s="74">
        <v>1</v>
      </c>
      <c r="F64" s="37" t="s">
        <v>43</v>
      </c>
    </row>
    <row r="65" spans="2:6">
      <c r="B65" s="67" t="s">
        <v>223</v>
      </c>
      <c r="C65" s="64" t="s">
        <v>221</v>
      </c>
      <c r="D65" s="64" t="s">
        <v>219</v>
      </c>
      <c r="E65" s="74">
        <v>1</v>
      </c>
      <c r="F65" s="37" t="s">
        <v>43</v>
      </c>
    </row>
    <row r="66" spans="2:6">
      <c r="B66" s="75" t="s">
        <v>236</v>
      </c>
      <c r="C66" s="76" t="s">
        <v>235</v>
      </c>
      <c r="D66" s="64" t="s">
        <v>219</v>
      </c>
      <c r="E66" s="74">
        <v>1</v>
      </c>
      <c r="F66" s="37" t="s">
        <v>43</v>
      </c>
    </row>
    <row r="67" spans="2:6">
      <c r="B67" s="75" t="s">
        <v>238</v>
      </c>
      <c r="C67" s="76" t="s">
        <v>237</v>
      </c>
      <c r="D67" s="64" t="s">
        <v>219</v>
      </c>
      <c r="E67" s="74">
        <v>1</v>
      </c>
      <c r="F67" s="37" t="s">
        <v>43</v>
      </c>
    </row>
    <row r="68" spans="2:6">
      <c r="B68" s="67" t="s">
        <v>325</v>
      </c>
      <c r="C68" s="30" t="s">
        <v>216</v>
      </c>
      <c r="D68" s="30" t="s">
        <v>217</v>
      </c>
      <c r="E68" s="74">
        <v>1</v>
      </c>
      <c r="F68" s="37" t="s">
        <v>43</v>
      </c>
    </row>
    <row r="69" spans="2:6">
      <c r="B69" s="67" t="s">
        <v>329</v>
      </c>
      <c r="C69" s="30" t="s">
        <v>326</v>
      </c>
      <c r="D69" s="30" t="s">
        <v>327</v>
      </c>
      <c r="E69" s="74">
        <v>1</v>
      </c>
      <c r="F69" s="37" t="s">
        <v>43</v>
      </c>
    </row>
    <row r="70" spans="2:6">
      <c r="B70" s="67" t="s">
        <v>328</v>
      </c>
      <c r="C70" s="30" t="s">
        <v>212</v>
      </c>
      <c r="D70" s="30" t="s">
        <v>213</v>
      </c>
      <c r="E70" s="74">
        <v>1</v>
      </c>
      <c r="F70" s="37" t="s">
        <v>43</v>
      </c>
    </row>
  </sheetData>
  <dataValidations disablePrompts="1" count="1">
    <dataValidation type="textLength" errorStyle="warning" allowBlank="1" showErrorMessage="1" errorTitle="Units" error="You must enter an appropriate unit for the item in this cell." promptTitle="Units" sqref="C51 C55 C23">
      <formula1>0</formula1>
      <formula2>256</formula2>
    </dataValidation>
  </dataValidations>
  <pageMargins left="0.7" right="0.7" top="0.75" bottom="0.75" header="0.3" footer="0.3"/>
  <pageSetup paperSize="9"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J227"/>
  <sheetViews>
    <sheetView workbookViewId="0"/>
  </sheetViews>
  <sheetFormatPr defaultRowHeight="15"/>
  <cols>
    <col min="1" max="1" width="28.7109375" style="91" bestFit="1" customWidth="1"/>
    <col min="2" max="2" width="45.85546875" style="91" bestFit="1" customWidth="1"/>
    <col min="3" max="8" width="5.140625" style="92" customWidth="1"/>
    <col min="9" max="10" width="8.42578125" style="93" customWidth="1"/>
    <col min="11" max="16384" width="9.140625" style="86"/>
  </cols>
  <sheetData>
    <row r="1" spans="1:10">
      <c r="A1" s="82"/>
      <c r="B1" s="82"/>
      <c r="C1" s="83" t="s">
        <v>312</v>
      </c>
      <c r="D1" s="83"/>
      <c r="E1" s="84" t="s">
        <v>354</v>
      </c>
      <c r="F1" s="84"/>
      <c r="G1" s="83" t="s">
        <v>313</v>
      </c>
      <c r="H1" s="83"/>
      <c r="I1" s="85" t="s">
        <v>669</v>
      </c>
      <c r="J1" s="85" t="s">
        <v>670</v>
      </c>
    </row>
    <row r="2" spans="1:10">
      <c r="A2" s="87" t="s">
        <v>644</v>
      </c>
      <c r="B2" s="87" t="s">
        <v>311</v>
      </c>
      <c r="C2" s="88" t="s">
        <v>671</v>
      </c>
      <c r="D2" s="88" t="s">
        <v>672</v>
      </c>
      <c r="E2" s="88" t="s">
        <v>671</v>
      </c>
      <c r="F2" s="88" t="s">
        <v>672</v>
      </c>
      <c r="G2" s="88" t="s">
        <v>671</v>
      </c>
      <c r="H2" s="88" t="s">
        <v>672</v>
      </c>
      <c r="I2" s="89"/>
      <c r="J2" s="89"/>
    </row>
    <row r="3" spans="1:10" hidden="1">
      <c r="A3" s="90" t="s">
        <v>381</v>
      </c>
      <c r="B3" s="91" t="s">
        <v>382</v>
      </c>
      <c r="E3" s="92">
        <v>0</v>
      </c>
      <c r="F3" s="92">
        <v>2</v>
      </c>
      <c r="I3" s="93">
        <v>0</v>
      </c>
      <c r="J3" s="93">
        <v>2</v>
      </c>
    </row>
    <row r="4" spans="1:10" hidden="1">
      <c r="A4" s="90" t="s">
        <v>383</v>
      </c>
      <c r="B4" s="91" t="s">
        <v>384</v>
      </c>
      <c r="C4" s="92">
        <v>0</v>
      </c>
      <c r="D4" s="92">
        <v>6</v>
      </c>
      <c r="I4" s="93">
        <v>0</v>
      </c>
      <c r="J4" s="93">
        <v>6</v>
      </c>
    </row>
    <row r="5" spans="1:10" hidden="1">
      <c r="A5" s="90" t="s">
        <v>385</v>
      </c>
      <c r="B5" s="91" t="s">
        <v>386</v>
      </c>
      <c r="C5" s="92">
        <v>0</v>
      </c>
      <c r="D5" s="92">
        <v>2</v>
      </c>
      <c r="I5" s="93">
        <v>0</v>
      </c>
      <c r="J5" s="93">
        <v>2</v>
      </c>
    </row>
    <row r="6" spans="1:10" hidden="1">
      <c r="A6" s="90" t="s">
        <v>387</v>
      </c>
      <c r="B6" s="91" t="s">
        <v>388</v>
      </c>
      <c r="C6" s="92">
        <v>0</v>
      </c>
      <c r="D6" s="92">
        <v>1</v>
      </c>
      <c r="I6" s="93">
        <v>0</v>
      </c>
      <c r="J6" s="93">
        <v>1</v>
      </c>
    </row>
    <row r="7" spans="1:10" hidden="1">
      <c r="A7" s="90" t="s">
        <v>235</v>
      </c>
      <c r="B7" s="91" t="s">
        <v>389</v>
      </c>
      <c r="E7" s="92">
        <v>0</v>
      </c>
      <c r="F7" s="92">
        <v>22</v>
      </c>
      <c r="G7" s="92">
        <v>0</v>
      </c>
      <c r="H7" s="92">
        <v>12</v>
      </c>
      <c r="I7" s="93">
        <v>0</v>
      </c>
      <c r="J7" s="93">
        <v>34</v>
      </c>
    </row>
    <row r="8" spans="1:10" hidden="1">
      <c r="A8" s="90" t="s">
        <v>237</v>
      </c>
      <c r="B8" s="91" t="s">
        <v>219</v>
      </c>
      <c r="E8" s="92">
        <v>0</v>
      </c>
      <c r="F8" s="92">
        <v>3</v>
      </c>
      <c r="I8" s="93">
        <v>0</v>
      </c>
      <c r="J8" s="93">
        <v>3</v>
      </c>
    </row>
    <row r="9" spans="1:10" hidden="1">
      <c r="A9" s="90" t="s">
        <v>390</v>
      </c>
      <c r="B9" s="91" t="s">
        <v>389</v>
      </c>
      <c r="E9" s="92">
        <v>0</v>
      </c>
      <c r="F9" s="92">
        <v>1</v>
      </c>
      <c r="I9" s="93">
        <v>0</v>
      </c>
      <c r="J9" s="93">
        <v>1</v>
      </c>
    </row>
    <row r="10" spans="1:10" hidden="1">
      <c r="A10" s="90" t="s">
        <v>218</v>
      </c>
      <c r="B10" s="91" t="s">
        <v>389</v>
      </c>
      <c r="E10" s="92">
        <v>0</v>
      </c>
      <c r="F10" s="92">
        <v>6</v>
      </c>
      <c r="G10" s="92">
        <v>0</v>
      </c>
      <c r="H10" s="92">
        <v>0</v>
      </c>
      <c r="I10" s="93">
        <v>0</v>
      </c>
      <c r="J10" s="93">
        <v>6</v>
      </c>
    </row>
    <row r="11" spans="1:10" hidden="1">
      <c r="A11" s="90" t="s">
        <v>221</v>
      </c>
      <c r="B11" s="91" t="s">
        <v>219</v>
      </c>
      <c r="G11" s="92">
        <v>0</v>
      </c>
      <c r="H11" s="92">
        <v>1</v>
      </c>
      <c r="I11" s="93">
        <v>0</v>
      </c>
      <c r="J11" s="93">
        <v>1</v>
      </c>
    </row>
    <row r="12" spans="1:10" hidden="1">
      <c r="A12" s="90" t="s">
        <v>627</v>
      </c>
      <c r="B12" s="91" t="s">
        <v>636</v>
      </c>
      <c r="C12" s="92">
        <v>0</v>
      </c>
      <c r="D12" s="92">
        <v>1</v>
      </c>
      <c r="E12" s="92">
        <v>0</v>
      </c>
      <c r="F12" s="92">
        <v>7</v>
      </c>
      <c r="I12" s="93">
        <v>0</v>
      </c>
      <c r="J12" s="93">
        <v>8</v>
      </c>
    </row>
    <row r="13" spans="1:10" hidden="1">
      <c r="A13" s="90" t="s">
        <v>391</v>
      </c>
      <c r="B13" s="91" t="s">
        <v>392</v>
      </c>
      <c r="G13" s="92">
        <v>0</v>
      </c>
      <c r="H13" s="92">
        <v>4</v>
      </c>
      <c r="I13" s="93">
        <v>0</v>
      </c>
      <c r="J13" s="93">
        <v>4</v>
      </c>
    </row>
    <row r="14" spans="1:10" hidden="1">
      <c r="A14" s="90" t="s">
        <v>393</v>
      </c>
      <c r="B14" s="91" t="s">
        <v>394</v>
      </c>
      <c r="C14" s="92">
        <v>0</v>
      </c>
      <c r="D14" s="92">
        <v>3</v>
      </c>
      <c r="E14" s="92">
        <v>0</v>
      </c>
      <c r="F14" s="92">
        <v>9</v>
      </c>
      <c r="G14" s="92">
        <v>0</v>
      </c>
      <c r="H14" s="92">
        <v>4</v>
      </c>
      <c r="I14" s="93">
        <v>0</v>
      </c>
      <c r="J14" s="93">
        <v>16</v>
      </c>
    </row>
    <row r="15" spans="1:10" hidden="1">
      <c r="A15" s="90" t="s">
        <v>395</v>
      </c>
      <c r="B15" s="91" t="s">
        <v>396</v>
      </c>
      <c r="C15" s="92">
        <v>0</v>
      </c>
      <c r="D15" s="92">
        <v>1</v>
      </c>
      <c r="I15" s="93">
        <v>0</v>
      </c>
      <c r="J15" s="93">
        <v>1</v>
      </c>
    </row>
    <row r="16" spans="1:10" hidden="1">
      <c r="A16" s="90" t="s">
        <v>397</v>
      </c>
      <c r="B16" s="91" t="s">
        <v>398</v>
      </c>
      <c r="C16" s="92">
        <v>0</v>
      </c>
      <c r="D16" s="92">
        <v>3</v>
      </c>
      <c r="I16" s="93">
        <v>0</v>
      </c>
      <c r="J16" s="93">
        <v>3</v>
      </c>
    </row>
    <row r="17" spans="1:10" hidden="1">
      <c r="A17" s="90" t="s">
        <v>399</v>
      </c>
      <c r="B17" s="91" t="s">
        <v>400</v>
      </c>
      <c r="C17" s="92">
        <v>0</v>
      </c>
      <c r="D17" s="92">
        <v>17</v>
      </c>
      <c r="I17" s="93">
        <v>0</v>
      </c>
      <c r="J17" s="93">
        <v>17</v>
      </c>
    </row>
    <row r="18" spans="1:10" hidden="1">
      <c r="A18" s="90" t="s">
        <v>645</v>
      </c>
      <c r="B18" s="91" t="s">
        <v>646</v>
      </c>
      <c r="C18" s="92">
        <v>0</v>
      </c>
      <c r="D18" s="92">
        <v>2</v>
      </c>
      <c r="I18" s="93">
        <v>0</v>
      </c>
      <c r="J18" s="93">
        <v>2</v>
      </c>
    </row>
    <row r="19" spans="1:10" hidden="1">
      <c r="A19" s="90" t="s">
        <v>401</v>
      </c>
      <c r="B19" s="91" t="s">
        <v>576</v>
      </c>
      <c r="C19" s="92">
        <v>0</v>
      </c>
      <c r="D19" s="92">
        <v>2</v>
      </c>
      <c r="I19" s="93">
        <v>0</v>
      </c>
      <c r="J19" s="93">
        <v>2</v>
      </c>
    </row>
    <row r="20" spans="1:10" hidden="1">
      <c r="A20" s="90" t="s">
        <v>637</v>
      </c>
      <c r="B20" s="91" t="s">
        <v>638</v>
      </c>
      <c r="C20" s="92">
        <v>0</v>
      </c>
      <c r="D20" s="92">
        <v>20</v>
      </c>
      <c r="I20" s="93">
        <v>0</v>
      </c>
      <c r="J20" s="93">
        <v>20</v>
      </c>
    </row>
    <row r="21" spans="1:10" hidden="1">
      <c r="A21" s="90" t="s">
        <v>639</v>
      </c>
      <c r="B21" s="91" t="s">
        <v>640</v>
      </c>
      <c r="C21" s="92">
        <v>0</v>
      </c>
      <c r="D21" s="92">
        <v>2</v>
      </c>
      <c r="I21" s="93">
        <v>0</v>
      </c>
      <c r="J21" s="93">
        <v>2</v>
      </c>
    </row>
    <row r="22" spans="1:10" hidden="1">
      <c r="A22" s="90" t="s">
        <v>666</v>
      </c>
      <c r="B22" s="91" t="s">
        <v>641</v>
      </c>
      <c r="C22" s="92">
        <v>0</v>
      </c>
      <c r="D22" s="92">
        <v>2</v>
      </c>
      <c r="I22" s="93">
        <v>0</v>
      </c>
      <c r="J22" s="93">
        <v>2</v>
      </c>
    </row>
    <row r="23" spans="1:10" hidden="1">
      <c r="A23" s="90">
        <v>85005597</v>
      </c>
      <c r="B23" s="91" t="s">
        <v>577</v>
      </c>
      <c r="C23" s="92">
        <v>-200</v>
      </c>
      <c r="D23" s="92">
        <v>610</v>
      </c>
      <c r="E23" s="92">
        <v>100</v>
      </c>
      <c r="F23" s="92">
        <v>26</v>
      </c>
      <c r="G23" s="92">
        <v>100</v>
      </c>
      <c r="H23" s="92">
        <v>278</v>
      </c>
      <c r="I23" s="93">
        <v>0</v>
      </c>
      <c r="J23" s="93">
        <v>914</v>
      </c>
    </row>
    <row r="24" spans="1:10" hidden="1">
      <c r="A24" s="90" t="s">
        <v>667</v>
      </c>
      <c r="B24" s="91" t="s">
        <v>299</v>
      </c>
      <c r="C24" s="92">
        <v>-200</v>
      </c>
      <c r="D24" s="92">
        <v>412</v>
      </c>
      <c r="E24" s="92">
        <v>100</v>
      </c>
      <c r="F24" s="92">
        <v>0</v>
      </c>
      <c r="G24" s="92">
        <v>100</v>
      </c>
      <c r="H24" s="92">
        <v>306</v>
      </c>
      <c r="I24" s="93">
        <v>0</v>
      </c>
      <c r="J24" s="93">
        <v>718</v>
      </c>
    </row>
    <row r="25" spans="1:10" hidden="1">
      <c r="A25" s="90" t="s">
        <v>402</v>
      </c>
      <c r="B25" s="91" t="s">
        <v>403</v>
      </c>
      <c r="C25" s="92">
        <v>0</v>
      </c>
      <c r="D25" s="92">
        <v>1</v>
      </c>
      <c r="I25" s="93">
        <v>0</v>
      </c>
      <c r="J25" s="93">
        <v>1</v>
      </c>
    </row>
    <row r="26" spans="1:10" hidden="1">
      <c r="A26" s="90" t="s">
        <v>578</v>
      </c>
      <c r="B26" s="91" t="s">
        <v>404</v>
      </c>
      <c r="C26" s="92">
        <v>0</v>
      </c>
      <c r="D26" s="92">
        <v>1</v>
      </c>
      <c r="I26" s="93">
        <v>0</v>
      </c>
      <c r="J26" s="93">
        <v>1</v>
      </c>
    </row>
    <row r="27" spans="1:10" hidden="1">
      <c r="A27" s="90" t="s">
        <v>405</v>
      </c>
      <c r="B27" s="91" t="s">
        <v>406</v>
      </c>
      <c r="C27" s="92">
        <v>0</v>
      </c>
      <c r="D27" s="92">
        <v>2</v>
      </c>
      <c r="I27" s="93">
        <v>0</v>
      </c>
      <c r="J27" s="93">
        <v>2</v>
      </c>
    </row>
    <row r="28" spans="1:10" hidden="1">
      <c r="A28" s="90" t="s">
        <v>407</v>
      </c>
      <c r="B28" s="91" t="s">
        <v>408</v>
      </c>
      <c r="C28" s="92">
        <v>0</v>
      </c>
      <c r="D28" s="92">
        <v>2</v>
      </c>
      <c r="I28" s="93">
        <v>0</v>
      </c>
      <c r="J28" s="93">
        <v>2</v>
      </c>
    </row>
    <row r="29" spans="1:10" hidden="1">
      <c r="A29" s="90" t="s">
        <v>342</v>
      </c>
      <c r="B29" s="91" t="s">
        <v>343</v>
      </c>
      <c r="E29" s="92">
        <v>0</v>
      </c>
      <c r="F29" s="92">
        <v>3</v>
      </c>
      <c r="I29" s="93">
        <v>0</v>
      </c>
      <c r="J29" s="93">
        <v>3</v>
      </c>
    </row>
    <row r="30" spans="1:10" hidden="1">
      <c r="A30" s="90" t="s">
        <v>409</v>
      </c>
      <c r="B30" s="91" t="s">
        <v>410</v>
      </c>
      <c r="C30" s="92">
        <v>-49</v>
      </c>
      <c r="D30" s="92">
        <v>263</v>
      </c>
      <c r="E30" s="92">
        <v>40</v>
      </c>
      <c r="F30" s="92">
        <v>109</v>
      </c>
      <c r="G30" s="92">
        <v>9</v>
      </c>
      <c r="H30" s="92">
        <v>186</v>
      </c>
      <c r="I30" s="93">
        <v>0</v>
      </c>
      <c r="J30" s="93">
        <v>558</v>
      </c>
    </row>
    <row r="31" spans="1:10" hidden="1">
      <c r="A31" s="90" t="s">
        <v>137</v>
      </c>
      <c r="B31" s="91" t="s">
        <v>579</v>
      </c>
      <c r="C31" s="92">
        <v>0</v>
      </c>
      <c r="D31" s="92">
        <v>1</v>
      </c>
      <c r="I31" s="93">
        <v>0</v>
      </c>
      <c r="J31" s="93">
        <v>1</v>
      </c>
    </row>
    <row r="32" spans="1:10" hidden="1">
      <c r="A32" s="90" t="s">
        <v>120</v>
      </c>
      <c r="B32" s="91" t="s">
        <v>121</v>
      </c>
      <c r="C32" s="92">
        <v>0</v>
      </c>
      <c r="D32" s="92">
        <v>83</v>
      </c>
      <c r="E32" s="92">
        <v>0</v>
      </c>
      <c r="F32" s="92">
        <v>46</v>
      </c>
      <c r="I32" s="93">
        <v>0</v>
      </c>
      <c r="J32" s="93">
        <v>129</v>
      </c>
    </row>
    <row r="33" spans="1:10" hidden="1">
      <c r="A33" s="90" t="s">
        <v>411</v>
      </c>
      <c r="B33" s="91" t="s">
        <v>412</v>
      </c>
      <c r="C33" s="92">
        <v>0</v>
      </c>
      <c r="D33" s="92">
        <v>12</v>
      </c>
      <c r="I33" s="93">
        <v>0</v>
      </c>
      <c r="J33" s="93">
        <v>12</v>
      </c>
    </row>
    <row r="34" spans="1:10" hidden="1">
      <c r="A34" s="90" t="s">
        <v>225</v>
      </c>
      <c r="B34" s="91" t="s">
        <v>413</v>
      </c>
      <c r="C34" s="92">
        <v>0</v>
      </c>
      <c r="D34" s="92">
        <v>1450</v>
      </c>
      <c r="E34" s="92">
        <v>0</v>
      </c>
      <c r="F34" s="92">
        <v>411</v>
      </c>
      <c r="G34" s="92">
        <v>0</v>
      </c>
      <c r="H34" s="92">
        <v>300</v>
      </c>
      <c r="I34" s="93">
        <v>0</v>
      </c>
      <c r="J34" s="93">
        <v>2161</v>
      </c>
    </row>
    <row r="35" spans="1:10" hidden="1">
      <c r="A35" s="90" t="s">
        <v>227</v>
      </c>
      <c r="B35" s="91" t="s">
        <v>414</v>
      </c>
      <c r="E35" s="92">
        <v>0</v>
      </c>
      <c r="F35" s="92">
        <v>8</v>
      </c>
      <c r="G35" s="92">
        <v>0</v>
      </c>
      <c r="H35" s="92">
        <v>12</v>
      </c>
      <c r="I35" s="93">
        <v>0</v>
      </c>
      <c r="J35" s="93">
        <v>20</v>
      </c>
    </row>
    <row r="36" spans="1:10" hidden="1">
      <c r="A36" s="90" t="s">
        <v>184</v>
      </c>
      <c r="B36" s="91" t="s">
        <v>415</v>
      </c>
      <c r="C36" s="92">
        <v>0</v>
      </c>
      <c r="D36" s="92">
        <v>1268</v>
      </c>
      <c r="E36" s="92">
        <v>0</v>
      </c>
      <c r="F36" s="92">
        <v>730</v>
      </c>
      <c r="G36" s="92">
        <v>0</v>
      </c>
      <c r="H36" s="92">
        <v>264</v>
      </c>
      <c r="I36" s="93">
        <v>0</v>
      </c>
      <c r="J36" s="93">
        <v>2262</v>
      </c>
    </row>
    <row r="37" spans="1:10" hidden="1">
      <c r="A37" s="90" t="s">
        <v>185</v>
      </c>
      <c r="B37" s="91" t="s">
        <v>416</v>
      </c>
      <c r="C37" s="92">
        <v>0</v>
      </c>
      <c r="D37" s="92">
        <v>784</v>
      </c>
      <c r="E37" s="92">
        <v>0</v>
      </c>
      <c r="F37" s="92">
        <v>371</v>
      </c>
      <c r="G37" s="92">
        <v>0</v>
      </c>
      <c r="H37" s="92">
        <v>364</v>
      </c>
      <c r="I37" s="93">
        <v>0</v>
      </c>
      <c r="J37" s="93">
        <v>1519</v>
      </c>
    </row>
    <row r="38" spans="1:10" hidden="1">
      <c r="A38" s="90" t="s">
        <v>69</v>
      </c>
      <c r="B38" s="91" t="s">
        <v>70</v>
      </c>
      <c r="C38" s="92">
        <v>0</v>
      </c>
      <c r="D38" s="92">
        <v>229</v>
      </c>
      <c r="E38" s="92">
        <v>0</v>
      </c>
      <c r="F38" s="92">
        <v>155</v>
      </c>
      <c r="G38" s="92">
        <v>0</v>
      </c>
      <c r="H38" s="92">
        <v>158</v>
      </c>
      <c r="I38" s="93">
        <v>0</v>
      </c>
      <c r="J38" s="93">
        <v>542</v>
      </c>
    </row>
    <row r="39" spans="1:10" hidden="1">
      <c r="A39" s="90" t="s">
        <v>344</v>
      </c>
      <c r="B39" s="91" t="s">
        <v>345</v>
      </c>
      <c r="C39" s="92">
        <v>-24</v>
      </c>
      <c r="D39" s="92">
        <v>55</v>
      </c>
      <c r="E39" s="92">
        <v>0</v>
      </c>
      <c r="F39" s="92">
        <v>33</v>
      </c>
      <c r="G39" s="92">
        <v>24</v>
      </c>
      <c r="H39" s="92">
        <v>0</v>
      </c>
      <c r="I39" s="93">
        <v>0</v>
      </c>
      <c r="J39" s="93">
        <v>88</v>
      </c>
    </row>
    <row r="40" spans="1:10" hidden="1">
      <c r="A40" s="90" t="s">
        <v>122</v>
      </c>
      <c r="B40" s="91" t="s">
        <v>123</v>
      </c>
      <c r="C40" s="92">
        <v>0</v>
      </c>
      <c r="D40" s="92">
        <v>49</v>
      </c>
      <c r="I40" s="93">
        <v>0</v>
      </c>
      <c r="J40" s="93">
        <v>49</v>
      </c>
    </row>
    <row r="41" spans="1:10" hidden="1">
      <c r="A41" s="90" t="s">
        <v>115</v>
      </c>
      <c r="B41" s="91" t="s">
        <v>418</v>
      </c>
      <c r="E41" s="92">
        <v>0</v>
      </c>
      <c r="F41" s="92">
        <v>5</v>
      </c>
      <c r="G41" s="92">
        <v>0</v>
      </c>
      <c r="H41" s="92">
        <v>5</v>
      </c>
      <c r="I41" s="93">
        <v>0</v>
      </c>
      <c r="J41" s="93">
        <v>10</v>
      </c>
    </row>
    <row r="42" spans="1:10" hidden="1">
      <c r="A42" s="90" t="s">
        <v>375</v>
      </c>
      <c r="B42" s="91" t="s">
        <v>376</v>
      </c>
      <c r="C42" s="92">
        <v>2</v>
      </c>
      <c r="D42" s="92">
        <v>2</v>
      </c>
      <c r="E42" s="92">
        <v>0</v>
      </c>
      <c r="F42" s="92">
        <v>3</v>
      </c>
      <c r="G42" s="92">
        <v>0</v>
      </c>
      <c r="H42" s="92">
        <v>3</v>
      </c>
      <c r="I42" s="93">
        <v>2</v>
      </c>
      <c r="J42" s="93">
        <v>8</v>
      </c>
    </row>
    <row r="43" spans="1:10" hidden="1">
      <c r="A43" s="90" t="s">
        <v>629</v>
      </c>
      <c r="B43" s="91" t="s">
        <v>630</v>
      </c>
      <c r="C43" s="92">
        <v>0</v>
      </c>
      <c r="D43" s="92">
        <v>3</v>
      </c>
      <c r="E43" s="92">
        <v>0</v>
      </c>
      <c r="F43" s="92">
        <v>14</v>
      </c>
      <c r="G43" s="92">
        <v>0</v>
      </c>
      <c r="H43" s="92">
        <v>7</v>
      </c>
      <c r="I43" s="93">
        <v>0</v>
      </c>
      <c r="J43" s="93">
        <v>24</v>
      </c>
    </row>
    <row r="44" spans="1:10" hidden="1">
      <c r="A44" s="90" t="s">
        <v>195</v>
      </c>
      <c r="B44" s="91" t="s">
        <v>195</v>
      </c>
      <c r="E44" s="92">
        <v>0</v>
      </c>
      <c r="F44" s="92">
        <v>2</v>
      </c>
      <c r="I44" s="93">
        <v>0</v>
      </c>
      <c r="J44" s="93">
        <v>2</v>
      </c>
    </row>
    <row r="45" spans="1:10" hidden="1">
      <c r="A45" s="90" t="s">
        <v>419</v>
      </c>
      <c r="B45" s="91" t="s">
        <v>420</v>
      </c>
      <c r="C45" s="92">
        <v>0</v>
      </c>
      <c r="D45" s="92">
        <v>28</v>
      </c>
      <c r="G45" s="92">
        <v>0</v>
      </c>
      <c r="H45" s="92">
        <v>10</v>
      </c>
      <c r="I45" s="93">
        <v>0</v>
      </c>
      <c r="J45" s="93">
        <v>38</v>
      </c>
    </row>
    <row r="46" spans="1:10" hidden="1">
      <c r="A46" s="90" t="s">
        <v>421</v>
      </c>
      <c r="B46" s="91" t="s">
        <v>422</v>
      </c>
      <c r="C46" s="92">
        <v>0</v>
      </c>
      <c r="D46" s="92">
        <v>19</v>
      </c>
      <c r="I46" s="93">
        <v>0</v>
      </c>
      <c r="J46" s="93">
        <v>19</v>
      </c>
    </row>
    <row r="47" spans="1:10" hidden="1">
      <c r="A47" s="90" t="s">
        <v>322</v>
      </c>
      <c r="B47" s="91" t="s">
        <v>323</v>
      </c>
      <c r="E47" s="92">
        <v>0</v>
      </c>
      <c r="F47" s="92">
        <v>1</v>
      </c>
      <c r="I47" s="93">
        <v>0</v>
      </c>
      <c r="J47" s="93">
        <v>1</v>
      </c>
    </row>
    <row r="48" spans="1:10" hidden="1">
      <c r="A48" s="90" t="s">
        <v>423</v>
      </c>
      <c r="B48" s="91" t="s">
        <v>424</v>
      </c>
      <c r="C48" s="92">
        <v>0</v>
      </c>
      <c r="D48" s="92">
        <v>3</v>
      </c>
      <c r="I48" s="93">
        <v>0</v>
      </c>
      <c r="J48" s="93">
        <v>3</v>
      </c>
    </row>
    <row r="49" spans="1:10" hidden="1">
      <c r="A49" s="90" t="s">
        <v>425</v>
      </c>
      <c r="B49" s="91" t="s">
        <v>426</v>
      </c>
      <c r="C49" s="92">
        <v>0</v>
      </c>
      <c r="D49" s="92">
        <v>6</v>
      </c>
      <c r="G49" s="92">
        <v>0</v>
      </c>
      <c r="H49" s="92">
        <v>6</v>
      </c>
      <c r="I49" s="93">
        <v>0</v>
      </c>
      <c r="J49" s="93">
        <v>12</v>
      </c>
    </row>
    <row r="50" spans="1:10" hidden="1">
      <c r="A50" s="90" t="s">
        <v>291</v>
      </c>
      <c r="B50" s="91" t="s">
        <v>292</v>
      </c>
      <c r="C50" s="92">
        <v>0</v>
      </c>
      <c r="D50" s="92">
        <v>128</v>
      </c>
      <c r="E50" s="92">
        <v>0</v>
      </c>
      <c r="F50" s="92">
        <v>9</v>
      </c>
      <c r="I50" s="93">
        <v>0</v>
      </c>
      <c r="J50" s="93">
        <v>137</v>
      </c>
    </row>
    <row r="51" spans="1:10" hidden="1">
      <c r="A51" s="90" t="s">
        <v>203</v>
      </c>
      <c r="B51" s="91" t="s">
        <v>427</v>
      </c>
      <c r="E51" s="92">
        <v>0</v>
      </c>
      <c r="F51" s="92">
        <v>2</v>
      </c>
      <c r="G51" s="92">
        <v>0</v>
      </c>
      <c r="H51" s="92">
        <v>3</v>
      </c>
      <c r="I51" s="93">
        <v>0</v>
      </c>
      <c r="J51" s="93">
        <v>5</v>
      </c>
    </row>
    <row r="52" spans="1:10" hidden="1">
      <c r="A52" s="90" t="s">
        <v>71</v>
      </c>
      <c r="B52" s="91" t="s">
        <v>72</v>
      </c>
      <c r="C52" s="92">
        <v>-300</v>
      </c>
      <c r="D52" s="92">
        <v>2850</v>
      </c>
      <c r="E52" s="92">
        <v>200</v>
      </c>
      <c r="F52" s="92">
        <v>305</v>
      </c>
      <c r="G52" s="92">
        <v>100</v>
      </c>
      <c r="H52" s="92">
        <v>85</v>
      </c>
      <c r="I52" s="93">
        <v>0</v>
      </c>
      <c r="J52" s="93">
        <v>3240</v>
      </c>
    </row>
    <row r="53" spans="1:10" hidden="1">
      <c r="A53" s="90" t="s">
        <v>428</v>
      </c>
      <c r="B53" s="91" t="s">
        <v>429</v>
      </c>
      <c r="C53" s="92">
        <v>0</v>
      </c>
      <c r="D53" s="92">
        <v>297</v>
      </c>
      <c r="I53" s="93">
        <v>0</v>
      </c>
      <c r="J53" s="93">
        <v>297</v>
      </c>
    </row>
    <row r="54" spans="1:10" hidden="1">
      <c r="A54" s="90" t="s">
        <v>37</v>
      </c>
      <c r="B54" s="91" t="s">
        <v>430</v>
      </c>
      <c r="C54" s="92">
        <v>-100</v>
      </c>
      <c r="D54" s="92">
        <v>1967</v>
      </c>
      <c r="E54" s="92">
        <v>0</v>
      </c>
      <c r="F54" s="92">
        <v>175</v>
      </c>
      <c r="G54" s="92">
        <v>100</v>
      </c>
      <c r="H54" s="92">
        <v>120</v>
      </c>
      <c r="I54" s="93">
        <v>0</v>
      </c>
      <c r="J54" s="93">
        <v>2262</v>
      </c>
    </row>
    <row r="55" spans="1:10" hidden="1">
      <c r="A55" s="90" t="s">
        <v>372</v>
      </c>
      <c r="B55" s="91" t="s">
        <v>580</v>
      </c>
      <c r="G55" s="92">
        <v>0</v>
      </c>
      <c r="H55" s="92">
        <v>18</v>
      </c>
      <c r="I55" s="93">
        <v>0</v>
      </c>
      <c r="J55" s="93">
        <v>18</v>
      </c>
    </row>
    <row r="56" spans="1:10" hidden="1">
      <c r="A56" s="90" t="s">
        <v>47</v>
      </c>
      <c r="B56" s="91" t="s">
        <v>48</v>
      </c>
      <c r="C56" s="92">
        <v>0</v>
      </c>
      <c r="D56" s="92">
        <v>555</v>
      </c>
      <c r="E56" s="92">
        <v>0</v>
      </c>
      <c r="F56" s="92">
        <v>586</v>
      </c>
      <c r="G56" s="92">
        <v>0</v>
      </c>
      <c r="H56" s="92">
        <v>449</v>
      </c>
      <c r="I56" s="93">
        <v>0</v>
      </c>
      <c r="J56" s="93">
        <v>1590</v>
      </c>
    </row>
    <row r="57" spans="1:10">
      <c r="A57" s="90" t="s">
        <v>105</v>
      </c>
      <c r="B57" s="91" t="s">
        <v>165</v>
      </c>
      <c r="E57" s="92">
        <v>0</v>
      </c>
      <c r="F57" s="92">
        <v>27</v>
      </c>
      <c r="G57" s="92">
        <v>0</v>
      </c>
      <c r="H57" s="92">
        <v>6</v>
      </c>
      <c r="I57" s="93">
        <v>0</v>
      </c>
      <c r="J57" s="93">
        <v>33</v>
      </c>
    </row>
    <row r="58" spans="1:10" hidden="1">
      <c r="A58" s="90" t="s">
        <v>431</v>
      </c>
      <c r="B58" s="91" t="s">
        <v>432</v>
      </c>
      <c r="G58" s="92">
        <v>0</v>
      </c>
      <c r="H58" s="92">
        <v>1</v>
      </c>
      <c r="I58" s="93">
        <v>0</v>
      </c>
      <c r="J58" s="93">
        <v>1</v>
      </c>
    </row>
    <row r="59" spans="1:10" hidden="1">
      <c r="A59" s="90" t="s">
        <v>187</v>
      </c>
      <c r="B59" s="91" t="s">
        <v>581</v>
      </c>
      <c r="C59" s="92">
        <v>0</v>
      </c>
      <c r="D59" s="92">
        <v>22</v>
      </c>
      <c r="E59" s="92">
        <v>0</v>
      </c>
      <c r="F59" s="92">
        <v>107</v>
      </c>
      <c r="G59" s="92">
        <v>0</v>
      </c>
      <c r="H59" s="92">
        <v>233</v>
      </c>
      <c r="I59" s="93">
        <v>0</v>
      </c>
      <c r="J59" s="93">
        <v>362</v>
      </c>
    </row>
    <row r="60" spans="1:10" hidden="1">
      <c r="A60" s="90" t="s">
        <v>73</v>
      </c>
      <c r="B60" s="91" t="s">
        <v>433</v>
      </c>
      <c r="C60" s="92">
        <v>0</v>
      </c>
      <c r="D60" s="92">
        <v>91</v>
      </c>
      <c r="E60" s="92">
        <v>0</v>
      </c>
      <c r="F60" s="92">
        <v>4927</v>
      </c>
      <c r="G60" s="92">
        <v>0</v>
      </c>
      <c r="H60" s="92">
        <v>2125</v>
      </c>
      <c r="I60" s="93">
        <v>0</v>
      </c>
      <c r="J60" s="93">
        <v>7143</v>
      </c>
    </row>
    <row r="61" spans="1:10" hidden="1">
      <c r="A61" s="90" t="s">
        <v>77</v>
      </c>
      <c r="B61" s="91" t="s">
        <v>434</v>
      </c>
      <c r="C61" s="92">
        <v>0</v>
      </c>
      <c r="D61" s="92">
        <v>299</v>
      </c>
      <c r="E61" s="92">
        <v>0</v>
      </c>
      <c r="F61" s="92">
        <v>3050</v>
      </c>
      <c r="G61" s="92">
        <v>0</v>
      </c>
      <c r="H61" s="92">
        <v>1016</v>
      </c>
      <c r="I61" s="93">
        <v>0</v>
      </c>
      <c r="J61" s="93">
        <v>4365</v>
      </c>
    </row>
    <row r="62" spans="1:10" hidden="1">
      <c r="A62" s="90" t="s">
        <v>75</v>
      </c>
      <c r="B62" s="91" t="s">
        <v>417</v>
      </c>
      <c r="C62" s="92">
        <v>0</v>
      </c>
      <c r="D62" s="92">
        <v>1322</v>
      </c>
      <c r="E62" s="92">
        <v>0</v>
      </c>
      <c r="F62" s="92">
        <v>437</v>
      </c>
      <c r="G62" s="92">
        <v>0</v>
      </c>
      <c r="H62" s="92">
        <v>282</v>
      </c>
      <c r="I62" s="93">
        <v>0</v>
      </c>
      <c r="J62" s="93">
        <v>2041</v>
      </c>
    </row>
    <row r="63" spans="1:10" hidden="1">
      <c r="A63" s="90" t="s">
        <v>79</v>
      </c>
      <c r="B63" s="91" t="s">
        <v>435</v>
      </c>
      <c r="C63" s="92">
        <v>0</v>
      </c>
      <c r="D63" s="92">
        <v>243</v>
      </c>
      <c r="G63" s="92">
        <v>0</v>
      </c>
      <c r="H63" s="92">
        <v>125</v>
      </c>
      <c r="I63" s="93">
        <v>0</v>
      </c>
      <c r="J63" s="93">
        <v>368</v>
      </c>
    </row>
    <row r="64" spans="1:10" hidden="1">
      <c r="A64" s="90" t="s">
        <v>436</v>
      </c>
      <c r="B64" s="91" t="s">
        <v>437</v>
      </c>
      <c r="C64" s="92">
        <v>0</v>
      </c>
      <c r="D64" s="92">
        <v>3300</v>
      </c>
      <c r="I64" s="93">
        <v>0</v>
      </c>
      <c r="J64" s="93">
        <v>3300</v>
      </c>
    </row>
    <row r="65" spans="1:10" hidden="1">
      <c r="A65" s="90" t="s">
        <v>438</v>
      </c>
      <c r="B65" s="91" t="s">
        <v>439</v>
      </c>
      <c r="C65" s="92">
        <v>0</v>
      </c>
      <c r="D65" s="92">
        <v>6</v>
      </c>
      <c r="I65" s="93">
        <v>0</v>
      </c>
      <c r="J65" s="93">
        <v>6</v>
      </c>
    </row>
    <row r="66" spans="1:10" hidden="1">
      <c r="A66" s="90" t="s">
        <v>440</v>
      </c>
      <c r="B66" s="91" t="s">
        <v>441</v>
      </c>
      <c r="C66" s="92">
        <v>0</v>
      </c>
      <c r="D66" s="92">
        <v>1</v>
      </c>
      <c r="I66" s="93">
        <v>0</v>
      </c>
      <c r="J66" s="93">
        <v>1</v>
      </c>
    </row>
    <row r="67" spans="1:10" hidden="1">
      <c r="A67" s="90" t="s">
        <v>442</v>
      </c>
      <c r="B67" s="91" t="s">
        <v>443</v>
      </c>
      <c r="C67" s="92">
        <v>0</v>
      </c>
      <c r="D67" s="92">
        <v>1</v>
      </c>
      <c r="E67" s="92">
        <v>0</v>
      </c>
      <c r="F67" s="92">
        <v>1</v>
      </c>
      <c r="I67" s="93">
        <v>0</v>
      </c>
      <c r="J67" s="93">
        <v>2</v>
      </c>
    </row>
    <row r="68" spans="1:10" hidden="1">
      <c r="A68" s="90" t="s">
        <v>326</v>
      </c>
      <c r="B68" s="91" t="s">
        <v>327</v>
      </c>
      <c r="C68" s="92">
        <v>0</v>
      </c>
      <c r="D68" s="92">
        <v>10</v>
      </c>
      <c r="E68" s="92">
        <v>0</v>
      </c>
      <c r="F68" s="92">
        <v>13</v>
      </c>
      <c r="G68" s="92">
        <v>0</v>
      </c>
      <c r="H68" s="92">
        <v>10</v>
      </c>
      <c r="I68" s="93">
        <v>0</v>
      </c>
      <c r="J68" s="93">
        <v>33</v>
      </c>
    </row>
    <row r="69" spans="1:10" hidden="1">
      <c r="A69" s="90" t="s">
        <v>212</v>
      </c>
      <c r="B69" s="91" t="s">
        <v>213</v>
      </c>
      <c r="C69" s="92">
        <v>0</v>
      </c>
      <c r="D69" s="92">
        <v>100</v>
      </c>
      <c r="E69" s="92">
        <v>0</v>
      </c>
      <c r="F69" s="92">
        <v>47</v>
      </c>
      <c r="G69" s="92">
        <v>0</v>
      </c>
      <c r="H69" s="92">
        <v>29</v>
      </c>
      <c r="I69" s="93">
        <v>0</v>
      </c>
      <c r="J69" s="93">
        <v>176</v>
      </c>
    </row>
    <row r="70" spans="1:10" hidden="1">
      <c r="A70" s="90" t="s">
        <v>355</v>
      </c>
      <c r="B70" s="91" t="s">
        <v>356</v>
      </c>
      <c r="C70" s="92">
        <v>-8</v>
      </c>
      <c r="D70" s="92">
        <v>36</v>
      </c>
      <c r="E70" s="92">
        <v>5</v>
      </c>
      <c r="F70" s="92">
        <v>0</v>
      </c>
      <c r="G70" s="92">
        <v>3</v>
      </c>
      <c r="H70" s="92">
        <v>0</v>
      </c>
      <c r="I70" s="93">
        <v>0</v>
      </c>
      <c r="J70" s="93">
        <v>36</v>
      </c>
    </row>
    <row r="71" spans="1:10" hidden="1">
      <c r="A71" s="90" t="s">
        <v>633</v>
      </c>
      <c r="B71" s="91" t="s">
        <v>634</v>
      </c>
      <c r="C71" s="92">
        <v>0</v>
      </c>
      <c r="D71" s="92">
        <v>6</v>
      </c>
      <c r="I71" s="93">
        <v>0</v>
      </c>
      <c r="J71" s="93">
        <v>6</v>
      </c>
    </row>
    <row r="72" spans="1:10" hidden="1">
      <c r="A72" s="90" t="s">
        <v>444</v>
      </c>
      <c r="B72" s="91" t="s">
        <v>445</v>
      </c>
      <c r="C72" s="92">
        <v>0</v>
      </c>
      <c r="D72" s="92">
        <v>6</v>
      </c>
      <c r="I72" s="93">
        <v>0</v>
      </c>
      <c r="J72" s="93">
        <v>6</v>
      </c>
    </row>
    <row r="73" spans="1:10" hidden="1">
      <c r="A73" s="90" t="s">
        <v>446</v>
      </c>
      <c r="B73" s="91" t="s">
        <v>447</v>
      </c>
      <c r="C73" s="92">
        <v>0</v>
      </c>
      <c r="D73" s="92">
        <v>11</v>
      </c>
      <c r="I73" s="93">
        <v>0</v>
      </c>
      <c r="J73" s="93">
        <v>11</v>
      </c>
    </row>
    <row r="74" spans="1:10" hidden="1">
      <c r="A74" s="90" t="s">
        <v>448</v>
      </c>
      <c r="B74" s="91" t="s">
        <v>449</v>
      </c>
      <c r="C74" s="92">
        <v>0</v>
      </c>
      <c r="D74" s="92">
        <v>5</v>
      </c>
      <c r="I74" s="93">
        <v>0</v>
      </c>
      <c r="J74" s="93">
        <v>5</v>
      </c>
    </row>
    <row r="75" spans="1:10" hidden="1">
      <c r="A75" s="90" t="s">
        <v>350</v>
      </c>
      <c r="B75" s="91" t="s">
        <v>351</v>
      </c>
      <c r="C75" s="92">
        <v>0</v>
      </c>
      <c r="D75" s="92">
        <v>101</v>
      </c>
      <c r="E75" s="92">
        <v>0</v>
      </c>
      <c r="F75" s="92">
        <v>20</v>
      </c>
      <c r="G75" s="92">
        <v>0</v>
      </c>
      <c r="H75" s="92">
        <v>2</v>
      </c>
      <c r="I75" s="93">
        <v>0</v>
      </c>
      <c r="J75" s="93">
        <v>123</v>
      </c>
    </row>
    <row r="76" spans="1:10" hidden="1">
      <c r="A76" s="90" t="s">
        <v>348</v>
      </c>
      <c r="B76" s="91" t="s">
        <v>582</v>
      </c>
      <c r="C76" s="92">
        <v>0</v>
      </c>
      <c r="D76" s="92">
        <v>44</v>
      </c>
      <c r="E76" s="92">
        <v>0</v>
      </c>
      <c r="F76" s="92">
        <v>14</v>
      </c>
      <c r="I76" s="93">
        <v>0</v>
      </c>
      <c r="J76" s="93">
        <v>58</v>
      </c>
    </row>
    <row r="77" spans="1:10" hidden="1">
      <c r="A77" s="90" t="s">
        <v>275</v>
      </c>
      <c r="B77" s="91" t="s">
        <v>276</v>
      </c>
      <c r="C77" s="92">
        <v>0</v>
      </c>
      <c r="D77" s="92">
        <v>0</v>
      </c>
      <c r="I77" s="93">
        <v>0</v>
      </c>
      <c r="J77" s="93">
        <v>0</v>
      </c>
    </row>
    <row r="78" spans="1:10" hidden="1">
      <c r="A78" s="90" t="s">
        <v>261</v>
      </c>
      <c r="B78" s="91" t="s">
        <v>262</v>
      </c>
      <c r="C78" s="92">
        <v>-29</v>
      </c>
      <c r="D78" s="92">
        <v>70</v>
      </c>
      <c r="E78" s="92">
        <v>20</v>
      </c>
      <c r="F78" s="92">
        <v>6</v>
      </c>
      <c r="G78" s="92">
        <v>9</v>
      </c>
      <c r="H78" s="92">
        <v>8</v>
      </c>
      <c r="I78" s="93">
        <v>0</v>
      </c>
      <c r="J78" s="93">
        <v>84</v>
      </c>
    </row>
    <row r="79" spans="1:10" hidden="1">
      <c r="A79" s="90" t="s">
        <v>279</v>
      </c>
      <c r="B79" s="91" t="s">
        <v>280</v>
      </c>
      <c r="C79" s="92">
        <v>0</v>
      </c>
      <c r="D79" s="92">
        <v>0</v>
      </c>
      <c r="E79" s="92">
        <v>0</v>
      </c>
      <c r="F79" s="92">
        <v>26</v>
      </c>
      <c r="I79" s="93">
        <v>0</v>
      </c>
      <c r="J79" s="93">
        <v>26</v>
      </c>
    </row>
    <row r="80" spans="1:10" hidden="1">
      <c r="A80" s="90" t="s">
        <v>281</v>
      </c>
      <c r="B80" s="91" t="s">
        <v>282</v>
      </c>
      <c r="C80" s="92">
        <v>0</v>
      </c>
      <c r="D80" s="92">
        <v>1</v>
      </c>
      <c r="E80" s="92">
        <v>0</v>
      </c>
      <c r="F80" s="92">
        <v>3</v>
      </c>
      <c r="G80" s="92">
        <v>0</v>
      </c>
      <c r="H80" s="92">
        <v>1</v>
      </c>
      <c r="I80" s="93">
        <v>0</v>
      </c>
      <c r="J80" s="93">
        <v>5</v>
      </c>
    </row>
    <row r="81" spans="1:10" hidden="1">
      <c r="A81" s="90" t="s">
        <v>283</v>
      </c>
      <c r="B81" s="91" t="s">
        <v>284</v>
      </c>
      <c r="C81" s="92">
        <v>0</v>
      </c>
      <c r="D81" s="92">
        <v>0</v>
      </c>
      <c r="I81" s="93">
        <v>0</v>
      </c>
      <c r="J81" s="93">
        <v>0</v>
      </c>
    </row>
    <row r="82" spans="1:10" hidden="1">
      <c r="A82" s="90" t="s">
        <v>450</v>
      </c>
      <c r="B82" s="91" t="s">
        <v>451</v>
      </c>
      <c r="C82" s="92">
        <v>0</v>
      </c>
      <c r="D82" s="92">
        <v>4</v>
      </c>
      <c r="I82" s="93">
        <v>0</v>
      </c>
      <c r="J82" s="93">
        <v>4</v>
      </c>
    </row>
    <row r="83" spans="1:10" hidden="1">
      <c r="A83" s="90" t="s">
        <v>271</v>
      </c>
      <c r="B83" s="91" t="s">
        <v>272</v>
      </c>
      <c r="E83" s="92">
        <v>0</v>
      </c>
      <c r="F83" s="92">
        <v>6</v>
      </c>
      <c r="G83" s="92">
        <v>0</v>
      </c>
      <c r="H83" s="92">
        <v>8</v>
      </c>
      <c r="I83" s="93">
        <v>0</v>
      </c>
      <c r="J83" s="93">
        <v>14</v>
      </c>
    </row>
    <row r="84" spans="1:10" hidden="1">
      <c r="A84" s="90" t="s">
        <v>265</v>
      </c>
      <c r="B84" s="91" t="s">
        <v>266</v>
      </c>
      <c r="G84" s="92">
        <v>0</v>
      </c>
      <c r="H84" s="92">
        <v>4</v>
      </c>
      <c r="I84" s="93">
        <v>0</v>
      </c>
      <c r="J84" s="93">
        <v>4</v>
      </c>
    </row>
    <row r="85" spans="1:10" hidden="1">
      <c r="A85" s="90" t="s">
        <v>452</v>
      </c>
      <c r="B85" s="91" t="s">
        <v>453</v>
      </c>
      <c r="C85" s="92">
        <v>0</v>
      </c>
      <c r="D85" s="92">
        <v>3</v>
      </c>
      <c r="I85" s="93">
        <v>0</v>
      </c>
      <c r="J85" s="93">
        <v>3</v>
      </c>
    </row>
    <row r="86" spans="1:10" hidden="1">
      <c r="A86" s="90" t="s">
        <v>214</v>
      </c>
      <c r="B86" s="91" t="s">
        <v>215</v>
      </c>
      <c r="C86" s="92">
        <v>-35</v>
      </c>
      <c r="D86" s="92">
        <v>8</v>
      </c>
      <c r="E86" s="92">
        <v>0</v>
      </c>
      <c r="F86" s="92">
        <v>80</v>
      </c>
      <c r="G86" s="92">
        <v>35</v>
      </c>
      <c r="H86" s="92">
        <v>47</v>
      </c>
      <c r="I86" s="93">
        <v>0</v>
      </c>
      <c r="J86" s="93">
        <v>135</v>
      </c>
    </row>
    <row r="87" spans="1:10" hidden="1">
      <c r="A87" s="90" t="s">
        <v>267</v>
      </c>
      <c r="B87" s="91" t="s">
        <v>268</v>
      </c>
      <c r="C87" s="92">
        <v>-20</v>
      </c>
      <c r="D87" s="92">
        <v>25</v>
      </c>
      <c r="E87" s="92">
        <v>0</v>
      </c>
      <c r="F87" s="92">
        <v>4</v>
      </c>
      <c r="G87" s="92">
        <v>20</v>
      </c>
      <c r="H87" s="92">
        <v>15</v>
      </c>
      <c r="I87" s="93">
        <v>0</v>
      </c>
      <c r="J87" s="93">
        <v>44</v>
      </c>
    </row>
    <row r="88" spans="1:10" hidden="1">
      <c r="A88" s="90" t="s">
        <v>273</v>
      </c>
      <c r="B88" s="91" t="s">
        <v>274</v>
      </c>
      <c r="C88" s="92">
        <v>-27</v>
      </c>
      <c r="D88" s="92">
        <v>27</v>
      </c>
      <c r="E88" s="92">
        <v>20</v>
      </c>
      <c r="F88" s="92">
        <v>19</v>
      </c>
      <c r="G88" s="92">
        <v>7</v>
      </c>
      <c r="H88" s="92">
        <v>42</v>
      </c>
      <c r="I88" s="93">
        <v>0</v>
      </c>
      <c r="J88" s="93">
        <v>88</v>
      </c>
    </row>
    <row r="89" spans="1:10" hidden="1">
      <c r="A89" s="90" t="s">
        <v>269</v>
      </c>
      <c r="B89" s="91" t="s">
        <v>270</v>
      </c>
      <c r="C89" s="92">
        <v>-80</v>
      </c>
      <c r="D89" s="92">
        <v>18</v>
      </c>
      <c r="E89" s="92">
        <v>0</v>
      </c>
      <c r="F89" s="92">
        <v>93</v>
      </c>
      <c r="G89" s="92">
        <v>80</v>
      </c>
      <c r="H89" s="92">
        <v>57</v>
      </c>
      <c r="I89" s="93">
        <v>0</v>
      </c>
      <c r="J89" s="93">
        <v>168</v>
      </c>
    </row>
    <row r="90" spans="1:10" hidden="1">
      <c r="A90" s="90" t="s">
        <v>603</v>
      </c>
      <c r="B90" s="91" t="s">
        <v>604</v>
      </c>
      <c r="C90" s="92">
        <v>0</v>
      </c>
      <c r="D90" s="92">
        <v>3</v>
      </c>
      <c r="I90" s="93">
        <v>0</v>
      </c>
      <c r="J90" s="93">
        <v>3</v>
      </c>
    </row>
    <row r="91" spans="1:10" hidden="1">
      <c r="A91" s="90" t="s">
        <v>605</v>
      </c>
      <c r="B91" s="91" t="s">
        <v>606</v>
      </c>
      <c r="C91" s="92">
        <v>0</v>
      </c>
      <c r="D91" s="92">
        <v>3</v>
      </c>
      <c r="I91" s="93">
        <v>0</v>
      </c>
      <c r="J91" s="93">
        <v>3</v>
      </c>
    </row>
    <row r="92" spans="1:10" hidden="1">
      <c r="A92" s="90" t="s">
        <v>647</v>
      </c>
      <c r="B92" s="91" t="s">
        <v>648</v>
      </c>
      <c r="C92" s="92">
        <v>0</v>
      </c>
      <c r="D92" s="92">
        <v>5</v>
      </c>
      <c r="I92" s="93">
        <v>0</v>
      </c>
      <c r="J92" s="93">
        <v>5</v>
      </c>
    </row>
    <row r="93" spans="1:10" hidden="1">
      <c r="A93" s="90" t="s">
        <v>454</v>
      </c>
      <c r="B93" s="91" t="s">
        <v>455</v>
      </c>
      <c r="C93" s="92">
        <v>0</v>
      </c>
      <c r="D93" s="92">
        <v>2</v>
      </c>
      <c r="I93" s="93">
        <v>0</v>
      </c>
      <c r="J93" s="93">
        <v>2</v>
      </c>
    </row>
    <row r="94" spans="1:10" hidden="1">
      <c r="A94" s="90" t="s">
        <v>456</v>
      </c>
      <c r="B94" s="91" t="s">
        <v>457</v>
      </c>
      <c r="C94" s="92">
        <v>0</v>
      </c>
      <c r="D94" s="92">
        <v>3</v>
      </c>
      <c r="G94" s="92">
        <v>0</v>
      </c>
      <c r="H94" s="92">
        <v>1</v>
      </c>
      <c r="I94" s="93">
        <v>0</v>
      </c>
      <c r="J94" s="93">
        <v>4</v>
      </c>
    </row>
    <row r="95" spans="1:10" hidden="1">
      <c r="A95" s="90" t="s">
        <v>339</v>
      </c>
      <c r="B95" s="91" t="s">
        <v>340</v>
      </c>
      <c r="E95" s="92">
        <v>0</v>
      </c>
      <c r="F95" s="92">
        <v>38</v>
      </c>
      <c r="G95" s="92">
        <v>0</v>
      </c>
      <c r="H95" s="92">
        <v>40</v>
      </c>
      <c r="I95" s="93">
        <v>0</v>
      </c>
      <c r="J95" s="93">
        <v>78</v>
      </c>
    </row>
    <row r="96" spans="1:10" hidden="1">
      <c r="A96" s="90" t="s">
        <v>673</v>
      </c>
      <c r="B96" s="91" t="s">
        <v>674</v>
      </c>
      <c r="E96" s="92">
        <v>0</v>
      </c>
      <c r="F96" s="92">
        <v>7</v>
      </c>
      <c r="I96" s="93">
        <v>0</v>
      </c>
      <c r="J96" s="93">
        <v>7</v>
      </c>
    </row>
    <row r="97" spans="1:10" hidden="1">
      <c r="A97" s="90" t="s">
        <v>675</v>
      </c>
      <c r="B97" s="91" t="s">
        <v>676</v>
      </c>
      <c r="E97" s="92">
        <v>0</v>
      </c>
      <c r="F97" s="92">
        <v>7</v>
      </c>
      <c r="I97" s="93">
        <v>0</v>
      </c>
      <c r="J97" s="93">
        <v>7</v>
      </c>
    </row>
    <row r="98" spans="1:10" hidden="1">
      <c r="A98" s="90" t="s">
        <v>458</v>
      </c>
      <c r="B98" s="91" t="s">
        <v>83</v>
      </c>
      <c r="C98" s="92">
        <v>0</v>
      </c>
      <c r="D98" s="92">
        <v>1</v>
      </c>
      <c r="I98" s="93">
        <v>0</v>
      </c>
      <c r="J98" s="93">
        <v>1</v>
      </c>
    </row>
    <row r="99" spans="1:10" hidden="1">
      <c r="A99" s="90" t="s">
        <v>459</v>
      </c>
      <c r="B99" s="91" t="s">
        <v>460</v>
      </c>
      <c r="C99" s="92">
        <v>0</v>
      </c>
      <c r="D99" s="92">
        <v>2</v>
      </c>
      <c r="I99" s="93">
        <v>0</v>
      </c>
      <c r="J99" s="93">
        <v>2</v>
      </c>
    </row>
    <row r="100" spans="1:10" hidden="1">
      <c r="A100" s="90" t="s">
        <v>600</v>
      </c>
      <c r="B100" s="91" t="s">
        <v>598</v>
      </c>
      <c r="C100" s="92">
        <v>0</v>
      </c>
      <c r="D100" s="92">
        <v>104</v>
      </c>
      <c r="E100" s="92">
        <v>0</v>
      </c>
      <c r="F100" s="92">
        <v>390</v>
      </c>
      <c r="G100" s="92">
        <v>0</v>
      </c>
      <c r="H100" s="92">
        <v>464</v>
      </c>
      <c r="I100" s="93">
        <v>0</v>
      </c>
      <c r="J100" s="93">
        <v>958</v>
      </c>
    </row>
    <row r="101" spans="1:10" hidden="1">
      <c r="A101" s="90" t="s">
        <v>583</v>
      </c>
      <c r="B101" s="91" t="s">
        <v>584</v>
      </c>
      <c r="C101" s="92">
        <v>-29</v>
      </c>
      <c r="D101" s="92">
        <v>84</v>
      </c>
      <c r="E101" s="92">
        <v>20</v>
      </c>
      <c r="F101" s="92">
        <v>2</v>
      </c>
      <c r="G101" s="92">
        <v>9</v>
      </c>
      <c r="H101" s="92">
        <v>1</v>
      </c>
      <c r="I101" s="93">
        <v>0</v>
      </c>
      <c r="J101" s="93">
        <v>87</v>
      </c>
    </row>
    <row r="102" spans="1:10" hidden="1">
      <c r="A102" s="90" t="s">
        <v>607</v>
      </c>
      <c r="B102" s="91" t="s">
        <v>608</v>
      </c>
      <c r="C102" s="92">
        <v>0</v>
      </c>
      <c r="D102" s="92">
        <v>1</v>
      </c>
      <c r="I102" s="93">
        <v>0</v>
      </c>
      <c r="J102" s="93">
        <v>1</v>
      </c>
    </row>
    <row r="103" spans="1:10" hidden="1">
      <c r="A103" s="90" t="s">
        <v>461</v>
      </c>
      <c r="B103" s="91" t="s">
        <v>462</v>
      </c>
      <c r="C103" s="92">
        <v>0</v>
      </c>
      <c r="D103" s="92">
        <v>6</v>
      </c>
      <c r="I103" s="93">
        <v>0</v>
      </c>
      <c r="J103" s="93">
        <v>6</v>
      </c>
    </row>
    <row r="104" spans="1:10" hidden="1">
      <c r="A104" s="90" t="s">
        <v>463</v>
      </c>
      <c r="B104" s="91" t="s">
        <v>464</v>
      </c>
      <c r="C104" s="92">
        <v>0</v>
      </c>
      <c r="D104" s="92">
        <v>3</v>
      </c>
      <c r="G104" s="92">
        <v>0</v>
      </c>
      <c r="H104" s="92">
        <v>1</v>
      </c>
      <c r="I104" s="93">
        <v>0</v>
      </c>
      <c r="J104" s="93">
        <v>4</v>
      </c>
    </row>
    <row r="105" spans="1:10" hidden="1">
      <c r="A105" s="90" t="s">
        <v>465</v>
      </c>
      <c r="B105" s="91" t="s">
        <v>466</v>
      </c>
      <c r="C105" s="92">
        <v>0</v>
      </c>
      <c r="D105" s="92">
        <v>6</v>
      </c>
      <c r="I105" s="93">
        <v>0</v>
      </c>
      <c r="J105" s="93">
        <v>6</v>
      </c>
    </row>
    <row r="106" spans="1:10" hidden="1">
      <c r="A106" s="90" t="s">
        <v>467</v>
      </c>
      <c r="B106" s="91" t="s">
        <v>468</v>
      </c>
      <c r="C106" s="92">
        <v>0</v>
      </c>
      <c r="D106" s="92">
        <v>3</v>
      </c>
      <c r="G106" s="92">
        <v>0</v>
      </c>
      <c r="H106" s="92">
        <v>1</v>
      </c>
      <c r="I106" s="93">
        <v>0</v>
      </c>
      <c r="J106" s="93">
        <v>4</v>
      </c>
    </row>
    <row r="107" spans="1:10" hidden="1">
      <c r="A107" s="90" t="s">
        <v>585</v>
      </c>
      <c r="B107" s="91" t="s">
        <v>586</v>
      </c>
      <c r="C107" s="92">
        <v>0</v>
      </c>
      <c r="D107" s="92">
        <v>8</v>
      </c>
      <c r="I107" s="93">
        <v>0</v>
      </c>
      <c r="J107" s="93">
        <v>8</v>
      </c>
    </row>
    <row r="108" spans="1:10" hidden="1">
      <c r="A108" s="90" t="s">
        <v>469</v>
      </c>
      <c r="B108" s="91" t="s">
        <v>470</v>
      </c>
      <c r="G108" s="92">
        <v>0</v>
      </c>
      <c r="H108" s="92">
        <v>1</v>
      </c>
      <c r="I108" s="93">
        <v>0</v>
      </c>
      <c r="J108" s="93">
        <v>1</v>
      </c>
    </row>
    <row r="109" spans="1:10" hidden="1">
      <c r="A109" s="90" t="s">
        <v>471</v>
      </c>
      <c r="B109" s="91" t="s">
        <v>472</v>
      </c>
      <c r="C109" s="92">
        <v>0</v>
      </c>
      <c r="D109" s="92">
        <v>5</v>
      </c>
      <c r="I109" s="93">
        <v>0</v>
      </c>
      <c r="J109" s="93">
        <v>5</v>
      </c>
    </row>
    <row r="110" spans="1:10" hidden="1">
      <c r="A110" s="90" t="s">
        <v>473</v>
      </c>
      <c r="B110" s="91" t="s">
        <v>474</v>
      </c>
      <c r="C110" s="92">
        <v>0</v>
      </c>
      <c r="D110" s="92">
        <v>2</v>
      </c>
      <c r="I110" s="93">
        <v>0</v>
      </c>
      <c r="J110" s="93">
        <v>2</v>
      </c>
    </row>
    <row r="111" spans="1:10" hidden="1">
      <c r="A111" s="90" t="s">
        <v>649</v>
      </c>
      <c r="B111" s="91" t="s">
        <v>650</v>
      </c>
      <c r="C111" s="92">
        <v>0</v>
      </c>
      <c r="D111" s="92">
        <v>2</v>
      </c>
      <c r="I111" s="93">
        <v>0</v>
      </c>
      <c r="J111" s="93">
        <v>2</v>
      </c>
    </row>
    <row r="112" spans="1:10" hidden="1">
      <c r="A112" s="90" t="s">
        <v>475</v>
      </c>
      <c r="B112" s="91" t="s">
        <v>476</v>
      </c>
      <c r="C112" s="92">
        <v>0</v>
      </c>
      <c r="D112" s="92">
        <v>1</v>
      </c>
      <c r="I112" s="93">
        <v>0</v>
      </c>
      <c r="J112" s="93">
        <v>1</v>
      </c>
    </row>
    <row r="113" spans="1:10" hidden="1">
      <c r="A113" s="90" t="s">
        <v>216</v>
      </c>
      <c r="B113" s="91" t="s">
        <v>217</v>
      </c>
      <c r="C113" s="92">
        <v>-8</v>
      </c>
      <c r="D113" s="92">
        <v>216</v>
      </c>
      <c r="E113" s="92">
        <v>5</v>
      </c>
      <c r="F113" s="92">
        <v>96</v>
      </c>
      <c r="G113" s="92">
        <v>3</v>
      </c>
      <c r="H113" s="92">
        <v>30</v>
      </c>
      <c r="I113" s="93">
        <v>0</v>
      </c>
      <c r="J113" s="93">
        <v>342</v>
      </c>
    </row>
    <row r="114" spans="1:10" hidden="1">
      <c r="A114" s="90" t="s">
        <v>477</v>
      </c>
      <c r="B114" s="91" t="s">
        <v>478</v>
      </c>
      <c r="C114" s="92">
        <v>0</v>
      </c>
      <c r="D114" s="92">
        <v>6</v>
      </c>
      <c r="G114" s="92">
        <v>0</v>
      </c>
      <c r="H114" s="92">
        <v>3</v>
      </c>
      <c r="I114" s="93">
        <v>0</v>
      </c>
      <c r="J114" s="93">
        <v>9</v>
      </c>
    </row>
    <row r="115" spans="1:10" hidden="1">
      <c r="A115" s="90" t="s">
        <v>368</v>
      </c>
      <c r="B115" s="91" t="s">
        <v>369</v>
      </c>
      <c r="C115" s="92">
        <v>-8</v>
      </c>
      <c r="D115" s="92">
        <v>78</v>
      </c>
      <c r="E115" s="92">
        <v>5</v>
      </c>
      <c r="F115" s="92">
        <v>58</v>
      </c>
      <c r="G115" s="92">
        <v>3</v>
      </c>
      <c r="H115" s="92">
        <v>6</v>
      </c>
      <c r="I115" s="93">
        <v>0</v>
      </c>
      <c r="J115" s="93">
        <v>142</v>
      </c>
    </row>
    <row r="116" spans="1:10" hidden="1">
      <c r="A116" s="90" t="s">
        <v>651</v>
      </c>
      <c r="B116" s="91" t="s">
        <v>652</v>
      </c>
      <c r="C116" s="92">
        <v>0</v>
      </c>
      <c r="D116" s="92">
        <v>36</v>
      </c>
      <c r="I116" s="93">
        <v>0</v>
      </c>
      <c r="J116" s="93">
        <v>36</v>
      </c>
    </row>
    <row r="117" spans="1:10" hidden="1">
      <c r="A117" s="90" t="s">
        <v>479</v>
      </c>
      <c r="B117" s="91" t="s">
        <v>480</v>
      </c>
      <c r="C117" s="92">
        <v>0</v>
      </c>
      <c r="D117" s="92">
        <v>4</v>
      </c>
      <c r="G117" s="92">
        <v>0</v>
      </c>
      <c r="H117" s="92">
        <v>3</v>
      </c>
      <c r="I117" s="93">
        <v>0</v>
      </c>
      <c r="J117" s="93">
        <v>7</v>
      </c>
    </row>
    <row r="118" spans="1:10" hidden="1">
      <c r="A118" s="90" t="s">
        <v>481</v>
      </c>
      <c r="B118" s="91" t="s">
        <v>482</v>
      </c>
      <c r="C118" s="92">
        <v>0</v>
      </c>
      <c r="D118" s="92">
        <v>5</v>
      </c>
      <c r="I118" s="93">
        <v>0</v>
      </c>
      <c r="J118" s="93">
        <v>5</v>
      </c>
    </row>
    <row r="119" spans="1:10" hidden="1">
      <c r="A119" s="90" t="s">
        <v>483</v>
      </c>
      <c r="B119" s="91" t="s">
        <v>484</v>
      </c>
      <c r="C119" s="92">
        <v>0</v>
      </c>
      <c r="D119" s="92">
        <v>1</v>
      </c>
      <c r="I119" s="93">
        <v>0</v>
      </c>
      <c r="J119" s="93">
        <v>1</v>
      </c>
    </row>
    <row r="120" spans="1:10" hidden="1">
      <c r="A120" s="90" t="s">
        <v>595</v>
      </c>
      <c r="B120" s="91" t="s">
        <v>125</v>
      </c>
      <c r="C120" s="92">
        <v>0</v>
      </c>
      <c r="D120" s="92">
        <v>0</v>
      </c>
      <c r="E120" s="92">
        <v>0</v>
      </c>
      <c r="F120" s="92">
        <v>12</v>
      </c>
      <c r="G120" s="92">
        <v>0</v>
      </c>
      <c r="H120" s="92">
        <v>36</v>
      </c>
      <c r="I120" s="93">
        <v>0</v>
      </c>
      <c r="J120" s="93">
        <v>48</v>
      </c>
    </row>
    <row r="121" spans="1:10" hidden="1">
      <c r="A121" s="90" t="s">
        <v>39</v>
      </c>
      <c r="B121" s="91" t="s">
        <v>40</v>
      </c>
      <c r="C121" s="92">
        <v>0</v>
      </c>
      <c r="D121" s="92">
        <v>97</v>
      </c>
      <c r="E121" s="92">
        <v>0</v>
      </c>
      <c r="F121" s="92">
        <v>171</v>
      </c>
      <c r="G121" s="92">
        <v>0</v>
      </c>
      <c r="H121" s="92">
        <v>21</v>
      </c>
      <c r="I121" s="93">
        <v>0</v>
      </c>
      <c r="J121" s="93">
        <v>289</v>
      </c>
    </row>
    <row r="122" spans="1:10" hidden="1">
      <c r="A122" s="90" t="s">
        <v>243</v>
      </c>
      <c r="B122" s="91" t="s">
        <v>244</v>
      </c>
      <c r="C122" s="92">
        <v>0</v>
      </c>
      <c r="D122" s="92">
        <v>101</v>
      </c>
      <c r="E122" s="92">
        <v>0</v>
      </c>
      <c r="F122" s="92">
        <v>2</v>
      </c>
      <c r="I122" s="93">
        <v>0</v>
      </c>
      <c r="J122" s="93">
        <v>103</v>
      </c>
    </row>
    <row r="123" spans="1:10" hidden="1">
      <c r="A123" s="90" t="s">
        <v>41</v>
      </c>
      <c r="B123" s="91" t="s">
        <v>42</v>
      </c>
      <c r="C123" s="92">
        <v>0</v>
      </c>
      <c r="D123" s="92">
        <v>30</v>
      </c>
      <c r="E123" s="92">
        <v>0</v>
      </c>
      <c r="F123" s="92">
        <v>31</v>
      </c>
      <c r="G123" s="92">
        <v>0</v>
      </c>
      <c r="H123" s="92">
        <v>36</v>
      </c>
      <c r="I123" s="93">
        <v>0</v>
      </c>
      <c r="J123" s="93">
        <v>97</v>
      </c>
    </row>
    <row r="124" spans="1:10" hidden="1">
      <c r="A124" s="90" t="s">
        <v>99</v>
      </c>
      <c r="B124" s="91" t="s">
        <v>100</v>
      </c>
      <c r="C124" s="92">
        <v>0</v>
      </c>
      <c r="D124" s="92">
        <v>30</v>
      </c>
      <c r="E124" s="92">
        <v>0</v>
      </c>
      <c r="F124" s="92">
        <v>39</v>
      </c>
      <c r="G124" s="92">
        <v>0</v>
      </c>
      <c r="H124" s="92">
        <v>39</v>
      </c>
      <c r="I124" s="93">
        <v>0</v>
      </c>
      <c r="J124" s="93">
        <v>108</v>
      </c>
    </row>
    <row r="125" spans="1:10" hidden="1">
      <c r="A125" s="90" t="s">
        <v>190</v>
      </c>
      <c r="B125" s="91" t="s">
        <v>191</v>
      </c>
      <c r="G125" s="92">
        <v>0</v>
      </c>
      <c r="H125" s="92">
        <v>4</v>
      </c>
      <c r="I125" s="93">
        <v>0</v>
      </c>
      <c r="J125" s="93">
        <v>4</v>
      </c>
    </row>
    <row r="126" spans="1:10" hidden="1">
      <c r="A126" s="90" t="s">
        <v>208</v>
      </c>
      <c r="B126" s="91" t="s">
        <v>209</v>
      </c>
      <c r="C126" s="92">
        <v>0</v>
      </c>
      <c r="D126" s="92">
        <v>1</v>
      </c>
      <c r="I126" s="93">
        <v>0</v>
      </c>
      <c r="J126" s="93">
        <v>1</v>
      </c>
    </row>
    <row r="127" spans="1:10" hidden="1">
      <c r="A127" s="90" t="s">
        <v>124</v>
      </c>
      <c r="B127" s="91" t="s">
        <v>587</v>
      </c>
      <c r="E127" s="92">
        <v>0</v>
      </c>
      <c r="F127" s="92">
        <v>2</v>
      </c>
      <c r="G127" s="92">
        <v>0</v>
      </c>
      <c r="H127" s="92">
        <v>3</v>
      </c>
      <c r="I127" s="93">
        <v>0</v>
      </c>
      <c r="J127" s="93">
        <v>5</v>
      </c>
    </row>
    <row r="128" spans="1:10" hidden="1">
      <c r="A128" s="90" t="s">
        <v>107</v>
      </c>
      <c r="B128" s="91" t="s">
        <v>485</v>
      </c>
      <c r="C128" s="92">
        <v>0</v>
      </c>
      <c r="D128" s="92">
        <v>20</v>
      </c>
      <c r="E128" s="92">
        <v>0</v>
      </c>
      <c r="F128" s="92">
        <v>7</v>
      </c>
      <c r="I128" s="93">
        <v>0</v>
      </c>
      <c r="J128" s="93">
        <v>27</v>
      </c>
    </row>
    <row r="129" spans="1:10" hidden="1">
      <c r="A129" s="90" t="s">
        <v>197</v>
      </c>
      <c r="B129" s="91" t="s">
        <v>588</v>
      </c>
      <c r="E129" s="92">
        <v>0</v>
      </c>
      <c r="F129" s="92">
        <v>1</v>
      </c>
      <c r="I129" s="93">
        <v>0</v>
      </c>
      <c r="J129" s="93">
        <v>1</v>
      </c>
    </row>
    <row r="130" spans="1:10" hidden="1">
      <c r="A130" s="90" t="s">
        <v>301</v>
      </c>
      <c r="B130" s="91" t="s">
        <v>302</v>
      </c>
      <c r="C130" s="92">
        <v>0</v>
      </c>
      <c r="D130" s="92">
        <v>5</v>
      </c>
      <c r="E130" s="92">
        <v>0</v>
      </c>
      <c r="F130" s="92">
        <v>9</v>
      </c>
      <c r="G130" s="92">
        <v>0</v>
      </c>
      <c r="H130" s="92">
        <v>1</v>
      </c>
      <c r="I130" s="93">
        <v>0</v>
      </c>
      <c r="J130" s="93">
        <v>15</v>
      </c>
    </row>
    <row r="131" spans="1:10" hidden="1">
      <c r="A131" s="90" t="s">
        <v>486</v>
      </c>
      <c r="B131" s="91" t="s">
        <v>487</v>
      </c>
      <c r="E131" s="92">
        <v>0</v>
      </c>
      <c r="F131" s="92">
        <v>2</v>
      </c>
      <c r="I131" s="93">
        <v>0</v>
      </c>
      <c r="J131" s="93">
        <v>2</v>
      </c>
    </row>
    <row r="132" spans="1:10" hidden="1">
      <c r="A132" s="90" t="s">
        <v>303</v>
      </c>
      <c r="B132" s="91" t="s">
        <v>304</v>
      </c>
      <c r="C132" s="92">
        <v>0</v>
      </c>
      <c r="D132" s="92">
        <v>2</v>
      </c>
      <c r="I132" s="93">
        <v>0</v>
      </c>
      <c r="J132" s="93">
        <v>2</v>
      </c>
    </row>
    <row r="133" spans="1:10" hidden="1">
      <c r="A133" s="90" t="s">
        <v>488</v>
      </c>
      <c r="B133" s="91" t="s">
        <v>489</v>
      </c>
      <c r="C133" s="92">
        <v>0</v>
      </c>
      <c r="D133" s="92">
        <v>20</v>
      </c>
      <c r="E133" s="92">
        <v>0</v>
      </c>
      <c r="F133" s="92">
        <v>18</v>
      </c>
      <c r="I133" s="93">
        <v>0</v>
      </c>
      <c r="J133" s="93">
        <v>38</v>
      </c>
    </row>
    <row r="134" spans="1:10" hidden="1">
      <c r="A134" s="90" t="s">
        <v>490</v>
      </c>
      <c r="B134" s="91" t="s">
        <v>491</v>
      </c>
      <c r="C134" s="92">
        <v>0</v>
      </c>
      <c r="D134" s="92">
        <v>1</v>
      </c>
      <c r="I134" s="93">
        <v>0</v>
      </c>
      <c r="J134" s="93">
        <v>1</v>
      </c>
    </row>
    <row r="135" spans="1:10" hidden="1">
      <c r="A135" s="90" t="s">
        <v>319</v>
      </c>
      <c r="B135" s="91" t="s">
        <v>320</v>
      </c>
      <c r="C135" s="92">
        <v>0</v>
      </c>
      <c r="D135" s="92">
        <v>113</v>
      </c>
      <c r="E135" s="92">
        <v>0</v>
      </c>
      <c r="F135" s="92">
        <v>117</v>
      </c>
      <c r="G135" s="92">
        <v>0</v>
      </c>
      <c r="H135" s="92">
        <v>2</v>
      </c>
      <c r="I135" s="93">
        <v>0</v>
      </c>
      <c r="J135" s="93">
        <v>232</v>
      </c>
    </row>
    <row r="136" spans="1:10" hidden="1">
      <c r="A136" s="90" t="s">
        <v>653</v>
      </c>
      <c r="B136" s="91" t="s">
        <v>654</v>
      </c>
      <c r="C136" s="92">
        <v>0</v>
      </c>
      <c r="D136" s="92">
        <v>2</v>
      </c>
      <c r="I136" s="93">
        <v>0</v>
      </c>
      <c r="J136" s="93">
        <v>2</v>
      </c>
    </row>
    <row r="137" spans="1:10" hidden="1">
      <c r="A137" s="90" t="s">
        <v>155</v>
      </c>
      <c r="B137" s="91" t="s">
        <v>156</v>
      </c>
      <c r="C137" s="92">
        <v>-156</v>
      </c>
      <c r="D137" s="92">
        <v>1317</v>
      </c>
      <c r="E137" s="92">
        <v>100</v>
      </c>
      <c r="F137" s="92">
        <v>448</v>
      </c>
      <c r="G137" s="92">
        <v>56</v>
      </c>
      <c r="H137" s="92">
        <v>476</v>
      </c>
      <c r="I137" s="93">
        <v>0</v>
      </c>
      <c r="J137" s="93">
        <v>2241</v>
      </c>
    </row>
    <row r="138" spans="1:10" hidden="1">
      <c r="A138" s="90" t="s">
        <v>492</v>
      </c>
      <c r="B138" s="91" t="s">
        <v>493</v>
      </c>
      <c r="C138" s="92">
        <v>0</v>
      </c>
      <c r="D138" s="92">
        <v>2</v>
      </c>
      <c r="I138" s="93">
        <v>0</v>
      </c>
      <c r="J138" s="93">
        <v>2</v>
      </c>
    </row>
    <row r="139" spans="1:10" hidden="1">
      <c r="A139" s="90" t="s">
        <v>210</v>
      </c>
      <c r="B139" s="91" t="s">
        <v>154</v>
      </c>
      <c r="C139" s="92">
        <v>-191</v>
      </c>
      <c r="D139" s="92">
        <v>825</v>
      </c>
      <c r="E139" s="92">
        <v>40</v>
      </c>
      <c r="F139" s="92">
        <v>376</v>
      </c>
      <c r="G139" s="92">
        <v>151</v>
      </c>
      <c r="H139" s="92">
        <v>132</v>
      </c>
      <c r="I139" s="93">
        <v>0</v>
      </c>
      <c r="J139" s="93">
        <v>1333</v>
      </c>
    </row>
    <row r="140" spans="1:10" hidden="1">
      <c r="A140" s="90" t="s">
        <v>655</v>
      </c>
      <c r="B140" s="91" t="s">
        <v>656</v>
      </c>
      <c r="C140" s="92">
        <v>0</v>
      </c>
      <c r="D140" s="92">
        <v>4</v>
      </c>
      <c r="I140" s="93">
        <v>0</v>
      </c>
      <c r="J140" s="93">
        <v>4</v>
      </c>
    </row>
    <row r="141" spans="1:10" hidden="1">
      <c r="A141" s="90" t="s">
        <v>161</v>
      </c>
      <c r="B141" s="91" t="s">
        <v>494</v>
      </c>
      <c r="C141" s="92">
        <v>-40</v>
      </c>
      <c r="D141" s="92">
        <v>761</v>
      </c>
      <c r="E141" s="92">
        <v>40</v>
      </c>
      <c r="F141" s="92">
        <v>52</v>
      </c>
      <c r="G141" s="92">
        <v>0</v>
      </c>
      <c r="H141" s="92">
        <v>37</v>
      </c>
      <c r="I141" s="93">
        <v>0</v>
      </c>
      <c r="J141" s="93">
        <v>850</v>
      </c>
    </row>
    <row r="142" spans="1:10" hidden="1">
      <c r="A142" s="90" t="s">
        <v>495</v>
      </c>
      <c r="B142" s="91" t="s">
        <v>496</v>
      </c>
      <c r="C142" s="92">
        <v>0</v>
      </c>
      <c r="D142" s="92">
        <v>41</v>
      </c>
      <c r="I142" s="93">
        <v>0</v>
      </c>
      <c r="J142" s="93">
        <v>41</v>
      </c>
    </row>
    <row r="143" spans="1:10" hidden="1">
      <c r="A143" s="90" t="s">
        <v>497</v>
      </c>
      <c r="B143" s="91" t="s">
        <v>498</v>
      </c>
      <c r="C143" s="92">
        <v>0</v>
      </c>
      <c r="D143" s="92">
        <v>4</v>
      </c>
      <c r="G143" s="92">
        <v>0</v>
      </c>
      <c r="H143" s="92">
        <v>2</v>
      </c>
      <c r="I143" s="93">
        <v>0</v>
      </c>
      <c r="J143" s="93">
        <v>6</v>
      </c>
    </row>
    <row r="144" spans="1:10" hidden="1">
      <c r="A144" s="90" t="s">
        <v>657</v>
      </c>
      <c r="B144" s="91" t="s">
        <v>658</v>
      </c>
      <c r="C144" s="92">
        <v>0</v>
      </c>
      <c r="D144" s="92">
        <v>2</v>
      </c>
      <c r="I144" s="93">
        <v>0</v>
      </c>
      <c r="J144" s="93">
        <v>2</v>
      </c>
    </row>
    <row r="145" spans="1:10" hidden="1">
      <c r="A145" s="90" t="s">
        <v>609</v>
      </c>
      <c r="B145" s="91" t="s">
        <v>610</v>
      </c>
      <c r="C145" s="92">
        <v>0</v>
      </c>
      <c r="D145" s="92">
        <v>2</v>
      </c>
      <c r="I145" s="93">
        <v>0</v>
      </c>
      <c r="J145" s="93">
        <v>2</v>
      </c>
    </row>
    <row r="146" spans="1:10" hidden="1">
      <c r="A146" s="90" t="s">
        <v>293</v>
      </c>
      <c r="B146" s="91" t="s">
        <v>294</v>
      </c>
      <c r="E146" s="92">
        <v>0</v>
      </c>
      <c r="F146" s="92">
        <v>62</v>
      </c>
      <c r="G146" s="92">
        <v>0</v>
      </c>
      <c r="H146" s="92">
        <v>136</v>
      </c>
      <c r="I146" s="93">
        <v>0</v>
      </c>
      <c r="J146" s="93">
        <v>198</v>
      </c>
    </row>
    <row r="147" spans="1:10" hidden="1">
      <c r="A147" s="90" t="s">
        <v>297</v>
      </c>
      <c r="B147" s="91" t="s">
        <v>294</v>
      </c>
      <c r="C147" s="92">
        <v>0</v>
      </c>
      <c r="D147" s="92">
        <v>99</v>
      </c>
      <c r="E147" s="92">
        <v>0</v>
      </c>
      <c r="F147" s="92">
        <v>92</v>
      </c>
      <c r="I147" s="93">
        <v>0</v>
      </c>
      <c r="J147" s="93">
        <v>191</v>
      </c>
    </row>
    <row r="148" spans="1:10" hidden="1">
      <c r="A148" s="90" t="s">
        <v>499</v>
      </c>
      <c r="B148" s="91" t="s">
        <v>294</v>
      </c>
      <c r="C148" s="92">
        <v>0</v>
      </c>
      <c r="D148" s="92">
        <v>48</v>
      </c>
      <c r="I148" s="93">
        <v>0</v>
      </c>
      <c r="J148" s="93">
        <v>48</v>
      </c>
    </row>
    <row r="149" spans="1:10" hidden="1">
      <c r="A149" s="90" t="s">
        <v>32</v>
      </c>
      <c r="B149" s="91" t="s">
        <v>33</v>
      </c>
      <c r="C149" s="92">
        <v>-40</v>
      </c>
      <c r="D149" s="92">
        <v>517</v>
      </c>
      <c r="E149" s="92">
        <v>40</v>
      </c>
      <c r="F149" s="92">
        <v>187</v>
      </c>
      <c r="G149" s="92">
        <v>0</v>
      </c>
      <c r="H149" s="92">
        <v>0</v>
      </c>
      <c r="I149" s="93">
        <v>0</v>
      </c>
      <c r="J149" s="93">
        <v>704</v>
      </c>
    </row>
    <row r="150" spans="1:10" hidden="1">
      <c r="A150" s="90" t="s">
        <v>589</v>
      </c>
      <c r="B150" s="91" t="s">
        <v>33</v>
      </c>
      <c r="C150" s="92">
        <v>0</v>
      </c>
      <c r="D150" s="92">
        <v>9</v>
      </c>
      <c r="I150" s="93">
        <v>0</v>
      </c>
      <c r="J150" s="93">
        <v>9</v>
      </c>
    </row>
    <row r="151" spans="1:10" hidden="1">
      <c r="A151" s="90" t="s">
        <v>500</v>
      </c>
      <c r="B151" s="91" t="s">
        <v>33</v>
      </c>
      <c r="C151" s="92">
        <v>0</v>
      </c>
      <c r="D151" s="92">
        <v>1</v>
      </c>
      <c r="I151" s="93">
        <v>0</v>
      </c>
      <c r="J151" s="93">
        <v>1</v>
      </c>
    </row>
    <row r="152" spans="1:10" hidden="1">
      <c r="A152" s="90" t="s">
        <v>501</v>
      </c>
      <c r="B152" s="91" t="s">
        <v>502</v>
      </c>
      <c r="E152" s="92">
        <v>0</v>
      </c>
      <c r="F152" s="92">
        <v>33</v>
      </c>
      <c r="G152" s="92">
        <v>0</v>
      </c>
      <c r="H152" s="92">
        <v>30</v>
      </c>
      <c r="I152" s="93">
        <v>0</v>
      </c>
      <c r="J152" s="93">
        <v>63</v>
      </c>
    </row>
    <row r="153" spans="1:10" hidden="1">
      <c r="A153" s="90" t="s">
        <v>503</v>
      </c>
      <c r="B153" s="91" t="s">
        <v>296</v>
      </c>
      <c r="C153" s="92">
        <v>0</v>
      </c>
      <c r="D153" s="92">
        <v>63</v>
      </c>
      <c r="E153" s="92">
        <v>0</v>
      </c>
      <c r="F153" s="92">
        <v>2</v>
      </c>
      <c r="I153" s="93">
        <v>0</v>
      </c>
      <c r="J153" s="93">
        <v>65</v>
      </c>
    </row>
    <row r="154" spans="1:10" hidden="1">
      <c r="A154" s="90" t="s">
        <v>295</v>
      </c>
      <c r="B154" s="91" t="s">
        <v>296</v>
      </c>
      <c r="C154" s="92">
        <v>0</v>
      </c>
      <c r="D154" s="92">
        <v>16</v>
      </c>
      <c r="E154" s="92">
        <v>0</v>
      </c>
      <c r="F154" s="92">
        <v>69</v>
      </c>
      <c r="I154" s="93">
        <v>0</v>
      </c>
      <c r="J154" s="93">
        <v>85</v>
      </c>
    </row>
    <row r="155" spans="1:10" hidden="1">
      <c r="A155" s="90" t="s">
        <v>163</v>
      </c>
      <c r="B155" s="91" t="s">
        <v>296</v>
      </c>
      <c r="E155" s="92">
        <v>0</v>
      </c>
      <c r="F155" s="92">
        <v>60</v>
      </c>
      <c r="G155" s="92">
        <v>0</v>
      </c>
      <c r="H155" s="92">
        <v>57</v>
      </c>
      <c r="I155" s="93">
        <v>0</v>
      </c>
      <c r="J155" s="93">
        <v>117</v>
      </c>
    </row>
    <row r="156" spans="1:10" hidden="1">
      <c r="A156" s="90" t="s">
        <v>504</v>
      </c>
      <c r="B156" s="91" t="s">
        <v>296</v>
      </c>
      <c r="C156" s="92">
        <v>0</v>
      </c>
      <c r="D156" s="92">
        <v>6</v>
      </c>
      <c r="I156" s="93">
        <v>0</v>
      </c>
      <c r="J156" s="93">
        <v>6</v>
      </c>
    </row>
    <row r="157" spans="1:10" hidden="1">
      <c r="A157" s="90" t="s">
        <v>505</v>
      </c>
      <c r="B157" s="91" t="s">
        <v>296</v>
      </c>
      <c r="C157" s="92">
        <v>0</v>
      </c>
      <c r="D157" s="92">
        <v>111</v>
      </c>
      <c r="E157" s="92">
        <v>0</v>
      </c>
      <c r="F157" s="92">
        <v>55</v>
      </c>
      <c r="G157" s="92">
        <v>0</v>
      </c>
      <c r="H157" s="92">
        <v>33</v>
      </c>
      <c r="I157" s="93">
        <v>0</v>
      </c>
      <c r="J157" s="93">
        <v>199</v>
      </c>
    </row>
    <row r="158" spans="1:10" hidden="1">
      <c r="A158" s="90" t="s">
        <v>306</v>
      </c>
      <c r="B158" s="91" t="s">
        <v>296</v>
      </c>
      <c r="E158" s="92">
        <v>0</v>
      </c>
      <c r="F158" s="92">
        <v>18</v>
      </c>
      <c r="G158" s="92">
        <v>0</v>
      </c>
      <c r="H158" s="92">
        <v>6</v>
      </c>
      <c r="I158" s="93">
        <v>0</v>
      </c>
      <c r="J158" s="93">
        <v>24</v>
      </c>
    </row>
    <row r="159" spans="1:10" hidden="1">
      <c r="A159" s="90" t="s">
        <v>506</v>
      </c>
      <c r="B159" s="91" t="s">
        <v>507</v>
      </c>
      <c r="E159" s="92">
        <v>0</v>
      </c>
      <c r="F159" s="92">
        <v>132</v>
      </c>
      <c r="I159" s="93">
        <v>0</v>
      </c>
      <c r="J159" s="93">
        <v>132</v>
      </c>
    </row>
    <row r="160" spans="1:10" hidden="1">
      <c r="A160" s="90" t="s">
        <v>508</v>
      </c>
      <c r="B160" s="91" t="s">
        <v>509</v>
      </c>
      <c r="C160" s="92">
        <v>0</v>
      </c>
      <c r="D160" s="92">
        <v>40</v>
      </c>
      <c r="E160" s="92">
        <v>0</v>
      </c>
      <c r="F160" s="92">
        <v>40</v>
      </c>
      <c r="G160" s="92">
        <v>0</v>
      </c>
      <c r="H160" s="92">
        <v>78</v>
      </c>
      <c r="I160" s="93">
        <v>0</v>
      </c>
      <c r="J160" s="93">
        <v>158</v>
      </c>
    </row>
    <row r="161" spans="1:10" hidden="1">
      <c r="A161" s="90" t="s">
        <v>510</v>
      </c>
      <c r="B161" s="91" t="s">
        <v>364</v>
      </c>
      <c r="C161" s="92">
        <v>0</v>
      </c>
      <c r="D161" s="92">
        <v>1</v>
      </c>
      <c r="I161" s="93">
        <v>0</v>
      </c>
      <c r="J161" s="93">
        <v>1</v>
      </c>
    </row>
    <row r="162" spans="1:10" hidden="1">
      <c r="A162" s="90" t="s">
        <v>511</v>
      </c>
      <c r="B162" s="91" t="s">
        <v>364</v>
      </c>
      <c r="C162" s="92">
        <v>0</v>
      </c>
      <c r="D162" s="92">
        <v>37</v>
      </c>
      <c r="I162" s="93">
        <v>0</v>
      </c>
      <c r="J162" s="93">
        <v>37</v>
      </c>
    </row>
    <row r="163" spans="1:10" hidden="1">
      <c r="A163" s="90" t="s">
        <v>512</v>
      </c>
      <c r="B163" s="91" t="s">
        <v>364</v>
      </c>
      <c r="C163" s="92">
        <v>0</v>
      </c>
      <c r="D163" s="92">
        <v>12</v>
      </c>
      <c r="I163" s="93">
        <v>0</v>
      </c>
      <c r="J163" s="93">
        <v>12</v>
      </c>
    </row>
    <row r="164" spans="1:10" hidden="1">
      <c r="A164" s="90" t="s">
        <v>363</v>
      </c>
      <c r="B164" s="91" t="s">
        <v>364</v>
      </c>
      <c r="C164" s="92">
        <v>-8</v>
      </c>
      <c r="D164" s="92">
        <v>238</v>
      </c>
      <c r="E164" s="92">
        <v>5</v>
      </c>
      <c r="F164" s="92">
        <v>12</v>
      </c>
      <c r="G164" s="92">
        <v>3</v>
      </c>
      <c r="H164" s="92">
        <v>30</v>
      </c>
      <c r="I164" s="93">
        <v>0</v>
      </c>
      <c r="J164" s="93">
        <v>280</v>
      </c>
    </row>
    <row r="165" spans="1:10" hidden="1">
      <c r="A165" s="90" t="s">
        <v>513</v>
      </c>
      <c r="B165" s="91" t="s">
        <v>364</v>
      </c>
      <c r="C165" s="92">
        <v>0</v>
      </c>
      <c r="D165" s="92">
        <v>29</v>
      </c>
      <c r="I165" s="93">
        <v>0</v>
      </c>
      <c r="J165" s="93">
        <v>29</v>
      </c>
    </row>
    <row r="166" spans="1:10" hidden="1">
      <c r="A166" s="90" t="s">
        <v>357</v>
      </c>
      <c r="B166" s="91" t="s">
        <v>358</v>
      </c>
      <c r="C166" s="92">
        <v>-8</v>
      </c>
      <c r="D166" s="92">
        <v>4</v>
      </c>
      <c r="E166" s="92">
        <v>5</v>
      </c>
      <c r="F166" s="92">
        <v>10</v>
      </c>
      <c r="G166" s="92">
        <v>3</v>
      </c>
      <c r="H166" s="92">
        <v>47</v>
      </c>
      <c r="I166" s="93">
        <v>0</v>
      </c>
      <c r="J166" s="93">
        <v>61</v>
      </c>
    </row>
    <row r="167" spans="1:10" hidden="1">
      <c r="A167" s="90" t="s">
        <v>659</v>
      </c>
      <c r="B167" s="91" t="s">
        <v>358</v>
      </c>
      <c r="C167" s="92">
        <v>0</v>
      </c>
      <c r="D167" s="92">
        <v>36</v>
      </c>
      <c r="I167" s="93">
        <v>0</v>
      </c>
      <c r="J167" s="93">
        <v>36</v>
      </c>
    </row>
    <row r="168" spans="1:10" hidden="1">
      <c r="A168" s="90" t="s">
        <v>515</v>
      </c>
      <c r="B168" s="91" t="s">
        <v>358</v>
      </c>
      <c r="C168" s="92">
        <v>0</v>
      </c>
      <c r="D168" s="92">
        <v>1</v>
      </c>
      <c r="I168" s="93">
        <v>0</v>
      </c>
      <c r="J168" s="93">
        <v>1</v>
      </c>
    </row>
    <row r="169" spans="1:10" hidden="1">
      <c r="A169" s="90" t="s">
        <v>516</v>
      </c>
      <c r="B169" s="91" t="s">
        <v>364</v>
      </c>
      <c r="C169" s="92">
        <v>0</v>
      </c>
      <c r="D169" s="92">
        <v>13</v>
      </c>
      <c r="I169" s="93">
        <v>0</v>
      </c>
      <c r="J169" s="93">
        <v>13</v>
      </c>
    </row>
    <row r="170" spans="1:10" hidden="1">
      <c r="A170" s="90" t="s">
        <v>611</v>
      </c>
      <c r="B170" s="91" t="s">
        <v>364</v>
      </c>
      <c r="C170" s="92">
        <v>0</v>
      </c>
      <c r="D170" s="92">
        <v>3</v>
      </c>
      <c r="I170" s="93">
        <v>0</v>
      </c>
      <c r="J170" s="93">
        <v>3</v>
      </c>
    </row>
    <row r="171" spans="1:10" hidden="1">
      <c r="A171" s="90" t="s">
        <v>517</v>
      </c>
      <c r="B171" s="91" t="s">
        <v>364</v>
      </c>
      <c r="C171" s="92">
        <v>0</v>
      </c>
      <c r="D171" s="92">
        <v>2</v>
      </c>
      <c r="I171" s="93">
        <v>0</v>
      </c>
      <c r="J171" s="93">
        <v>2</v>
      </c>
    </row>
    <row r="172" spans="1:10" hidden="1">
      <c r="A172" s="90" t="s">
        <v>518</v>
      </c>
      <c r="B172" s="91" t="s">
        <v>364</v>
      </c>
      <c r="C172" s="92">
        <v>0</v>
      </c>
      <c r="D172" s="92">
        <v>6</v>
      </c>
      <c r="I172" s="93">
        <v>0</v>
      </c>
      <c r="J172" s="93">
        <v>6</v>
      </c>
    </row>
    <row r="173" spans="1:10" hidden="1">
      <c r="A173" s="90" t="s">
        <v>519</v>
      </c>
      <c r="B173" s="91" t="s">
        <v>364</v>
      </c>
      <c r="C173" s="92">
        <v>0</v>
      </c>
      <c r="D173" s="92">
        <v>126</v>
      </c>
      <c r="I173" s="93">
        <v>0</v>
      </c>
      <c r="J173" s="93">
        <v>126</v>
      </c>
    </row>
    <row r="174" spans="1:10" hidden="1">
      <c r="A174" s="90" t="s">
        <v>520</v>
      </c>
      <c r="B174" s="91" t="s">
        <v>364</v>
      </c>
      <c r="C174" s="92">
        <v>0</v>
      </c>
      <c r="D174" s="92">
        <v>4</v>
      </c>
      <c r="I174" s="93">
        <v>0</v>
      </c>
      <c r="J174" s="93">
        <v>4</v>
      </c>
    </row>
    <row r="175" spans="1:10" hidden="1">
      <c r="A175" s="90" t="s">
        <v>359</v>
      </c>
      <c r="B175" s="91" t="s">
        <v>360</v>
      </c>
      <c r="C175" s="92">
        <v>-8</v>
      </c>
      <c r="D175" s="92">
        <v>746</v>
      </c>
      <c r="E175" s="92">
        <v>5</v>
      </c>
      <c r="F175" s="92">
        <v>43</v>
      </c>
      <c r="G175" s="92">
        <v>3</v>
      </c>
      <c r="H175" s="92">
        <v>29</v>
      </c>
      <c r="I175" s="93">
        <v>0</v>
      </c>
      <c r="J175" s="93">
        <v>818</v>
      </c>
    </row>
    <row r="176" spans="1:10" hidden="1">
      <c r="A176" s="90" t="s">
        <v>521</v>
      </c>
      <c r="B176" s="91" t="s">
        <v>358</v>
      </c>
      <c r="C176" s="92">
        <v>0</v>
      </c>
      <c r="D176" s="92">
        <v>4</v>
      </c>
      <c r="I176" s="93">
        <v>0</v>
      </c>
      <c r="J176" s="93">
        <v>4</v>
      </c>
    </row>
    <row r="177" spans="1:10" hidden="1">
      <c r="A177" s="90" t="s">
        <v>522</v>
      </c>
      <c r="B177" s="91" t="s">
        <v>364</v>
      </c>
      <c r="C177" s="92">
        <v>0</v>
      </c>
      <c r="D177" s="92">
        <v>6</v>
      </c>
      <c r="I177" s="93">
        <v>0</v>
      </c>
      <c r="J177" s="93">
        <v>6</v>
      </c>
    </row>
    <row r="178" spans="1:10" hidden="1">
      <c r="A178" s="90" t="s">
        <v>523</v>
      </c>
      <c r="B178" s="91" t="s">
        <v>364</v>
      </c>
      <c r="C178" s="92">
        <v>0</v>
      </c>
      <c r="D178" s="92">
        <v>4</v>
      </c>
      <c r="G178" s="92">
        <v>0</v>
      </c>
      <c r="H178" s="92">
        <v>2</v>
      </c>
      <c r="I178" s="93">
        <v>0</v>
      </c>
      <c r="J178" s="93">
        <v>6</v>
      </c>
    </row>
    <row r="179" spans="1:10" hidden="1">
      <c r="A179" s="90" t="s">
        <v>590</v>
      </c>
      <c r="B179" s="91" t="s">
        <v>591</v>
      </c>
      <c r="C179" s="92">
        <v>0</v>
      </c>
      <c r="D179" s="92">
        <v>10</v>
      </c>
      <c r="I179" s="93">
        <v>0</v>
      </c>
      <c r="J179" s="93">
        <v>10</v>
      </c>
    </row>
    <row r="180" spans="1:10" hidden="1">
      <c r="A180" s="90" t="s">
        <v>524</v>
      </c>
      <c r="B180" s="91" t="s">
        <v>514</v>
      </c>
      <c r="C180" s="92">
        <v>0</v>
      </c>
      <c r="D180" s="92">
        <v>2</v>
      </c>
      <c r="I180" s="93">
        <v>0</v>
      </c>
      <c r="J180" s="93">
        <v>2</v>
      </c>
    </row>
    <row r="181" spans="1:10" hidden="1">
      <c r="A181" s="90" t="s">
        <v>525</v>
      </c>
      <c r="B181" s="91" t="s">
        <v>514</v>
      </c>
      <c r="C181" s="92">
        <v>0</v>
      </c>
      <c r="D181" s="92">
        <v>2</v>
      </c>
      <c r="I181" s="93">
        <v>0</v>
      </c>
      <c r="J181" s="93">
        <v>2</v>
      </c>
    </row>
    <row r="182" spans="1:10" hidden="1">
      <c r="A182" s="90" t="s">
        <v>660</v>
      </c>
      <c r="B182" s="91" t="s">
        <v>514</v>
      </c>
      <c r="C182" s="92">
        <v>0</v>
      </c>
      <c r="D182" s="92">
        <v>4</v>
      </c>
      <c r="I182" s="93">
        <v>0</v>
      </c>
      <c r="J182" s="93">
        <v>4</v>
      </c>
    </row>
    <row r="183" spans="1:10" hidden="1">
      <c r="A183" s="90" t="s">
        <v>526</v>
      </c>
      <c r="B183" s="91" t="s">
        <v>514</v>
      </c>
      <c r="C183" s="92">
        <v>0</v>
      </c>
      <c r="D183" s="92">
        <v>30</v>
      </c>
      <c r="I183" s="93">
        <v>0</v>
      </c>
      <c r="J183" s="93">
        <v>30</v>
      </c>
    </row>
    <row r="184" spans="1:10" hidden="1">
      <c r="A184" s="90" t="s">
        <v>592</v>
      </c>
      <c r="B184" s="91" t="s">
        <v>514</v>
      </c>
      <c r="C184" s="92">
        <v>0</v>
      </c>
      <c r="D184" s="92">
        <v>1</v>
      </c>
      <c r="I184" s="93">
        <v>0</v>
      </c>
      <c r="J184" s="93">
        <v>1</v>
      </c>
    </row>
    <row r="185" spans="1:10" hidden="1">
      <c r="A185" s="90" t="s">
        <v>527</v>
      </c>
      <c r="B185" s="91" t="s">
        <v>528</v>
      </c>
      <c r="C185" s="92">
        <v>0</v>
      </c>
      <c r="D185" s="92">
        <v>24</v>
      </c>
      <c r="I185" s="93">
        <v>0</v>
      </c>
      <c r="J185" s="93">
        <v>24</v>
      </c>
    </row>
    <row r="186" spans="1:10" hidden="1">
      <c r="A186" s="90" t="s">
        <v>661</v>
      </c>
      <c r="B186" s="91" t="s">
        <v>364</v>
      </c>
      <c r="C186" s="92">
        <v>0</v>
      </c>
      <c r="D186" s="92">
        <v>6</v>
      </c>
      <c r="I186" s="93">
        <v>0</v>
      </c>
      <c r="J186" s="93">
        <v>6</v>
      </c>
    </row>
    <row r="187" spans="1:10" hidden="1">
      <c r="A187" s="90" t="s">
        <v>367</v>
      </c>
      <c r="B187" s="91" t="s">
        <v>364</v>
      </c>
      <c r="C187" s="92">
        <v>0</v>
      </c>
      <c r="D187" s="92">
        <v>578</v>
      </c>
      <c r="E187" s="92">
        <v>0</v>
      </c>
      <c r="F187" s="92">
        <v>1</v>
      </c>
      <c r="I187" s="93">
        <v>0</v>
      </c>
      <c r="J187" s="93">
        <v>579</v>
      </c>
    </row>
    <row r="188" spans="1:10" hidden="1">
      <c r="A188" s="90" t="s">
        <v>529</v>
      </c>
      <c r="B188" s="91" t="s">
        <v>530</v>
      </c>
      <c r="C188" s="92">
        <v>0</v>
      </c>
      <c r="D188" s="92">
        <v>18</v>
      </c>
      <c r="I188" s="93">
        <v>0</v>
      </c>
      <c r="J188" s="93">
        <v>18</v>
      </c>
    </row>
    <row r="189" spans="1:10" hidden="1">
      <c r="A189" s="90" t="s">
        <v>532</v>
      </c>
      <c r="B189" s="91" t="s">
        <v>531</v>
      </c>
      <c r="C189" s="92">
        <v>0</v>
      </c>
      <c r="D189" s="92">
        <v>2</v>
      </c>
      <c r="I189" s="93">
        <v>0</v>
      </c>
      <c r="J189" s="93">
        <v>2</v>
      </c>
    </row>
    <row r="190" spans="1:10" hidden="1">
      <c r="A190" s="90" t="s">
        <v>533</v>
      </c>
      <c r="B190" s="91" t="s">
        <v>534</v>
      </c>
      <c r="G190" s="92">
        <v>0</v>
      </c>
      <c r="H190" s="92">
        <v>2</v>
      </c>
      <c r="I190" s="93">
        <v>0</v>
      </c>
      <c r="J190" s="93">
        <v>2</v>
      </c>
    </row>
    <row r="191" spans="1:10" hidden="1">
      <c r="A191" s="90" t="s">
        <v>535</v>
      </c>
      <c r="B191" s="91" t="s">
        <v>593</v>
      </c>
      <c r="C191" s="92">
        <v>0</v>
      </c>
      <c r="D191" s="92">
        <v>6</v>
      </c>
      <c r="I191" s="93">
        <v>0</v>
      </c>
      <c r="J191" s="93">
        <v>6</v>
      </c>
    </row>
    <row r="192" spans="1:10" hidden="1">
      <c r="A192" s="90" t="s">
        <v>536</v>
      </c>
      <c r="B192" s="91" t="s">
        <v>537</v>
      </c>
      <c r="C192" s="92">
        <v>0</v>
      </c>
      <c r="D192" s="92">
        <v>23</v>
      </c>
      <c r="I192" s="93">
        <v>0</v>
      </c>
      <c r="J192" s="93">
        <v>23</v>
      </c>
    </row>
    <row r="193" spans="1:10" hidden="1">
      <c r="A193" s="90" t="s">
        <v>612</v>
      </c>
      <c r="B193" s="91" t="s">
        <v>613</v>
      </c>
      <c r="C193" s="92">
        <v>0</v>
      </c>
      <c r="D193" s="92">
        <v>10</v>
      </c>
      <c r="I193" s="93">
        <v>0</v>
      </c>
      <c r="J193" s="93">
        <v>10</v>
      </c>
    </row>
    <row r="194" spans="1:10" hidden="1">
      <c r="A194" s="90" t="s">
        <v>157</v>
      </c>
      <c r="B194" s="91" t="s">
        <v>158</v>
      </c>
      <c r="C194" s="92">
        <v>-58</v>
      </c>
      <c r="D194" s="92">
        <v>878</v>
      </c>
      <c r="E194" s="92">
        <v>40</v>
      </c>
      <c r="F194" s="92">
        <v>289</v>
      </c>
      <c r="G194" s="92">
        <v>18</v>
      </c>
      <c r="H194" s="92">
        <v>445</v>
      </c>
      <c r="I194" s="93">
        <v>0</v>
      </c>
      <c r="J194" s="93">
        <v>1612</v>
      </c>
    </row>
    <row r="195" spans="1:10" hidden="1">
      <c r="A195" s="90" t="s">
        <v>159</v>
      </c>
      <c r="B195" s="91" t="s">
        <v>160</v>
      </c>
      <c r="C195" s="92">
        <v>-58</v>
      </c>
      <c r="D195" s="92">
        <v>953</v>
      </c>
      <c r="E195" s="92">
        <v>40</v>
      </c>
      <c r="F195" s="92">
        <v>269</v>
      </c>
      <c r="G195" s="92">
        <v>18</v>
      </c>
      <c r="H195" s="92">
        <v>396</v>
      </c>
      <c r="I195" s="93">
        <v>0</v>
      </c>
      <c r="J195" s="93">
        <v>1618</v>
      </c>
    </row>
    <row r="196" spans="1:10" hidden="1">
      <c r="A196" s="90" t="s">
        <v>538</v>
      </c>
      <c r="B196" s="91" t="s">
        <v>539</v>
      </c>
      <c r="C196" s="92">
        <v>0</v>
      </c>
      <c r="D196" s="92">
        <v>5</v>
      </c>
      <c r="I196" s="93">
        <v>0</v>
      </c>
      <c r="J196" s="93">
        <v>5</v>
      </c>
    </row>
    <row r="197" spans="1:10" hidden="1">
      <c r="A197" s="90" t="s">
        <v>541</v>
      </c>
      <c r="B197" s="91" t="s">
        <v>540</v>
      </c>
      <c r="E197" s="92">
        <v>0</v>
      </c>
      <c r="F197" s="92">
        <v>32</v>
      </c>
      <c r="I197" s="93">
        <v>0</v>
      </c>
      <c r="J197" s="93">
        <v>32</v>
      </c>
    </row>
    <row r="198" spans="1:10" hidden="1">
      <c r="A198" s="90" t="s">
        <v>542</v>
      </c>
      <c r="B198" s="91" t="s">
        <v>540</v>
      </c>
      <c r="G198" s="92">
        <v>0</v>
      </c>
      <c r="H198" s="92">
        <v>1</v>
      </c>
      <c r="I198" s="93">
        <v>0</v>
      </c>
      <c r="J198" s="93">
        <v>1</v>
      </c>
    </row>
    <row r="199" spans="1:10" hidden="1">
      <c r="A199" s="90" t="s">
        <v>543</v>
      </c>
      <c r="B199" s="91" t="s">
        <v>544</v>
      </c>
      <c r="C199" s="92">
        <v>0</v>
      </c>
      <c r="D199" s="92">
        <v>1</v>
      </c>
      <c r="I199" s="93">
        <v>0</v>
      </c>
      <c r="J199" s="93">
        <v>1</v>
      </c>
    </row>
    <row r="200" spans="1:10" hidden="1">
      <c r="A200" s="90" t="s">
        <v>361</v>
      </c>
      <c r="B200" s="91" t="s">
        <v>362</v>
      </c>
      <c r="C200" s="92">
        <v>0</v>
      </c>
      <c r="D200" s="92">
        <v>79</v>
      </c>
      <c r="E200" s="92">
        <v>0</v>
      </c>
      <c r="F200" s="92">
        <v>22</v>
      </c>
      <c r="G200" s="92">
        <v>0</v>
      </c>
      <c r="H200" s="92">
        <v>40</v>
      </c>
      <c r="I200" s="93">
        <v>0</v>
      </c>
      <c r="J200" s="93">
        <v>141</v>
      </c>
    </row>
    <row r="201" spans="1:10" hidden="1">
      <c r="A201" s="90" t="s">
        <v>545</v>
      </c>
      <c r="B201" s="91" t="s">
        <v>546</v>
      </c>
      <c r="C201" s="92">
        <v>0</v>
      </c>
      <c r="D201" s="92">
        <v>13</v>
      </c>
      <c r="I201" s="93">
        <v>0</v>
      </c>
      <c r="J201" s="93">
        <v>13</v>
      </c>
    </row>
    <row r="202" spans="1:10" hidden="1">
      <c r="A202" s="90" t="s">
        <v>614</v>
      </c>
      <c r="B202" s="91" t="s">
        <v>615</v>
      </c>
      <c r="C202" s="92">
        <v>0</v>
      </c>
      <c r="D202" s="92">
        <v>12</v>
      </c>
      <c r="I202" s="93">
        <v>0</v>
      </c>
      <c r="J202" s="93">
        <v>12</v>
      </c>
    </row>
    <row r="203" spans="1:10" hidden="1">
      <c r="A203" s="90" t="s">
        <v>616</v>
      </c>
      <c r="B203" s="91" t="s">
        <v>617</v>
      </c>
      <c r="C203" s="92">
        <v>0</v>
      </c>
      <c r="D203" s="92">
        <v>2</v>
      </c>
      <c r="I203" s="93">
        <v>0</v>
      </c>
      <c r="J203" s="93">
        <v>2</v>
      </c>
    </row>
    <row r="204" spans="1:10" hidden="1">
      <c r="A204" s="90" t="s">
        <v>547</v>
      </c>
      <c r="B204" s="91" t="s">
        <v>548</v>
      </c>
      <c r="C204" s="92">
        <v>0</v>
      </c>
      <c r="D204" s="92">
        <v>3</v>
      </c>
      <c r="G204" s="92">
        <v>0</v>
      </c>
      <c r="H204" s="92">
        <v>1</v>
      </c>
      <c r="I204" s="93">
        <v>0</v>
      </c>
      <c r="J204" s="93">
        <v>4</v>
      </c>
    </row>
    <row r="205" spans="1:10" hidden="1">
      <c r="A205" s="90" t="s">
        <v>662</v>
      </c>
      <c r="B205" s="91" t="s">
        <v>663</v>
      </c>
      <c r="C205" s="92">
        <v>0</v>
      </c>
      <c r="D205" s="92">
        <v>4</v>
      </c>
      <c r="I205" s="93">
        <v>0</v>
      </c>
      <c r="J205" s="93">
        <v>4</v>
      </c>
    </row>
    <row r="206" spans="1:10" hidden="1">
      <c r="A206" s="90" t="s">
        <v>365</v>
      </c>
      <c r="B206" s="91" t="s">
        <v>366</v>
      </c>
      <c r="C206" s="92">
        <v>-8</v>
      </c>
      <c r="D206" s="92">
        <v>218</v>
      </c>
      <c r="E206" s="92">
        <v>5</v>
      </c>
      <c r="F206" s="92">
        <v>184</v>
      </c>
      <c r="G206" s="92">
        <v>3</v>
      </c>
      <c r="H206" s="92">
        <v>117</v>
      </c>
      <c r="I206" s="93">
        <v>0</v>
      </c>
      <c r="J206" s="93">
        <v>519</v>
      </c>
    </row>
    <row r="207" spans="1:10" hidden="1">
      <c r="A207" s="90" t="s">
        <v>34</v>
      </c>
      <c r="B207" s="91" t="s">
        <v>35</v>
      </c>
      <c r="C207" s="92">
        <v>0</v>
      </c>
      <c r="D207" s="92">
        <v>35</v>
      </c>
      <c r="E207" s="92">
        <v>0</v>
      </c>
      <c r="F207" s="92">
        <v>9</v>
      </c>
      <c r="G207" s="92">
        <v>0</v>
      </c>
      <c r="H207" s="92">
        <v>62</v>
      </c>
      <c r="I207" s="93">
        <v>0</v>
      </c>
      <c r="J207" s="93">
        <v>106</v>
      </c>
    </row>
    <row r="208" spans="1:10" hidden="1">
      <c r="A208" s="90" t="s">
        <v>30</v>
      </c>
      <c r="B208" s="91" t="s">
        <v>31</v>
      </c>
      <c r="C208" s="92">
        <v>-191</v>
      </c>
      <c r="D208" s="92">
        <v>455</v>
      </c>
      <c r="E208" s="92">
        <v>40</v>
      </c>
      <c r="F208" s="92">
        <v>281</v>
      </c>
      <c r="G208" s="92">
        <v>151</v>
      </c>
      <c r="H208" s="92">
        <v>278</v>
      </c>
      <c r="I208" s="93">
        <v>0</v>
      </c>
      <c r="J208" s="93">
        <v>1014</v>
      </c>
    </row>
    <row r="209" spans="1:10" hidden="1">
      <c r="A209" s="90" t="s">
        <v>549</v>
      </c>
      <c r="B209" s="91" t="s">
        <v>550</v>
      </c>
      <c r="E209" s="92">
        <v>0</v>
      </c>
      <c r="F209" s="92">
        <v>161</v>
      </c>
      <c r="I209" s="93">
        <v>0</v>
      </c>
      <c r="J209" s="93">
        <v>161</v>
      </c>
    </row>
    <row r="210" spans="1:10" hidden="1">
      <c r="A210" s="90" t="s">
        <v>551</v>
      </c>
      <c r="B210" s="91" t="s">
        <v>45</v>
      </c>
      <c r="E210" s="92">
        <v>0</v>
      </c>
      <c r="F210" s="92">
        <v>200</v>
      </c>
      <c r="I210" s="93">
        <v>0</v>
      </c>
      <c r="J210" s="93">
        <v>200</v>
      </c>
    </row>
    <row r="211" spans="1:10" hidden="1">
      <c r="A211" s="90" t="s">
        <v>44</v>
      </c>
      <c r="B211" s="91" t="s">
        <v>45</v>
      </c>
      <c r="C211" s="92">
        <v>-20000</v>
      </c>
      <c r="D211" s="92">
        <v>129442</v>
      </c>
      <c r="E211" s="92">
        <v>10000</v>
      </c>
      <c r="F211" s="92">
        <v>21027</v>
      </c>
      <c r="G211" s="92">
        <v>10000</v>
      </c>
      <c r="H211" s="92">
        <v>6007</v>
      </c>
      <c r="I211" s="93">
        <v>0</v>
      </c>
      <c r="J211" s="93">
        <v>156476</v>
      </c>
    </row>
    <row r="212" spans="1:10" hidden="1">
      <c r="A212" s="90" t="s">
        <v>552</v>
      </c>
      <c r="B212" s="91" t="s">
        <v>553</v>
      </c>
      <c r="C212" s="92">
        <v>0</v>
      </c>
      <c r="D212" s="92">
        <v>27</v>
      </c>
      <c r="I212" s="93">
        <v>0</v>
      </c>
      <c r="J212" s="93">
        <v>27</v>
      </c>
    </row>
    <row r="213" spans="1:10" hidden="1">
      <c r="A213" s="90" t="s">
        <v>370</v>
      </c>
      <c r="B213" s="91" t="s">
        <v>371</v>
      </c>
      <c r="C213" s="92">
        <v>0</v>
      </c>
      <c r="D213" s="92">
        <v>126</v>
      </c>
      <c r="E213" s="92">
        <v>0</v>
      </c>
      <c r="F213" s="92">
        <v>62</v>
      </c>
      <c r="G213" s="92">
        <v>0</v>
      </c>
      <c r="H213" s="92">
        <v>11</v>
      </c>
      <c r="I213" s="93">
        <v>0</v>
      </c>
      <c r="J213" s="93">
        <v>199</v>
      </c>
    </row>
    <row r="214" spans="1:10" hidden="1">
      <c r="A214" s="90" t="s">
        <v>554</v>
      </c>
      <c r="B214" s="91" t="s">
        <v>594</v>
      </c>
      <c r="C214" s="92">
        <v>0</v>
      </c>
      <c r="D214" s="92">
        <v>6</v>
      </c>
      <c r="I214" s="93">
        <v>0</v>
      </c>
      <c r="J214" s="93">
        <v>6</v>
      </c>
    </row>
    <row r="215" spans="1:10" hidden="1">
      <c r="A215" s="90" t="s">
        <v>618</v>
      </c>
      <c r="B215" s="91" t="s">
        <v>618</v>
      </c>
      <c r="C215" s="92">
        <v>0</v>
      </c>
      <c r="D215" s="92">
        <v>1</v>
      </c>
      <c r="I215" s="93">
        <v>0</v>
      </c>
      <c r="J215" s="93">
        <v>1</v>
      </c>
    </row>
    <row r="216" spans="1:10" hidden="1">
      <c r="A216" s="90" t="s">
        <v>664</v>
      </c>
      <c r="B216" s="91" t="s">
        <v>665</v>
      </c>
      <c r="C216" s="92">
        <v>0</v>
      </c>
      <c r="D216" s="92">
        <v>2</v>
      </c>
      <c r="I216" s="93">
        <v>0</v>
      </c>
      <c r="J216" s="93">
        <v>2</v>
      </c>
    </row>
    <row r="217" spans="1:10" hidden="1">
      <c r="A217" s="90" t="s">
        <v>555</v>
      </c>
      <c r="B217" s="91" t="s">
        <v>556</v>
      </c>
      <c r="C217" s="92">
        <v>0</v>
      </c>
      <c r="D217" s="92">
        <v>27</v>
      </c>
      <c r="I217" s="93">
        <v>0</v>
      </c>
      <c r="J217" s="93">
        <v>27</v>
      </c>
    </row>
    <row r="218" spans="1:10" hidden="1">
      <c r="A218" s="90" t="s">
        <v>557</v>
      </c>
      <c r="B218" s="91" t="s">
        <v>556</v>
      </c>
      <c r="C218" s="92">
        <v>0</v>
      </c>
      <c r="D218" s="92">
        <v>20</v>
      </c>
      <c r="I218" s="93">
        <v>0</v>
      </c>
      <c r="J218" s="93">
        <v>20</v>
      </c>
    </row>
    <row r="219" spans="1:10" hidden="1">
      <c r="A219" s="90" t="s">
        <v>558</v>
      </c>
      <c r="B219" s="91" t="s">
        <v>364</v>
      </c>
      <c r="C219" s="92">
        <v>0</v>
      </c>
      <c r="D219" s="92">
        <v>1</v>
      </c>
      <c r="I219" s="93">
        <v>0</v>
      </c>
      <c r="J219" s="93">
        <v>1</v>
      </c>
    </row>
    <row r="220" spans="1:10" hidden="1">
      <c r="A220" s="90" t="s">
        <v>559</v>
      </c>
      <c r="B220" s="91" t="s">
        <v>364</v>
      </c>
      <c r="C220" s="92">
        <v>0</v>
      </c>
      <c r="D220" s="92">
        <v>2</v>
      </c>
      <c r="I220" s="93">
        <v>0</v>
      </c>
      <c r="J220" s="93">
        <v>2</v>
      </c>
    </row>
    <row r="221" spans="1:10" hidden="1">
      <c r="A221" s="90" t="s">
        <v>560</v>
      </c>
      <c r="B221" s="91" t="s">
        <v>514</v>
      </c>
      <c r="C221" s="92">
        <v>0</v>
      </c>
      <c r="D221" s="92">
        <v>100</v>
      </c>
      <c r="I221" s="93">
        <v>0</v>
      </c>
      <c r="J221" s="93">
        <v>100</v>
      </c>
    </row>
    <row r="222" spans="1:10" hidden="1">
      <c r="A222" s="90" t="s">
        <v>619</v>
      </c>
      <c r="B222" s="91" t="s">
        <v>620</v>
      </c>
      <c r="C222" s="92">
        <v>0</v>
      </c>
      <c r="D222" s="92">
        <v>6</v>
      </c>
      <c r="I222" s="93">
        <v>0</v>
      </c>
      <c r="J222" s="93">
        <v>6</v>
      </c>
    </row>
    <row r="223" spans="1:10" hidden="1">
      <c r="A223" s="90" t="s">
        <v>561</v>
      </c>
      <c r="B223" s="91" t="s">
        <v>514</v>
      </c>
      <c r="C223" s="92">
        <v>0</v>
      </c>
      <c r="D223" s="92">
        <v>1</v>
      </c>
      <c r="I223" s="93">
        <v>0</v>
      </c>
      <c r="J223" s="93">
        <v>1</v>
      </c>
    </row>
    <row r="224" spans="1:10" hidden="1">
      <c r="A224" s="90" t="s">
        <v>562</v>
      </c>
      <c r="B224" s="91" t="s">
        <v>563</v>
      </c>
      <c r="C224" s="92">
        <v>0</v>
      </c>
      <c r="D224" s="92">
        <v>1</v>
      </c>
      <c r="I224" s="93">
        <v>0</v>
      </c>
      <c r="J224" s="93">
        <v>1</v>
      </c>
    </row>
    <row r="225" spans="1:10" hidden="1">
      <c r="A225" s="90" t="s">
        <v>564</v>
      </c>
      <c r="B225" s="91" t="s">
        <v>565</v>
      </c>
      <c r="C225" s="92">
        <v>0</v>
      </c>
      <c r="D225" s="92">
        <v>3</v>
      </c>
      <c r="I225" s="93">
        <v>0</v>
      </c>
      <c r="J225" s="93">
        <v>3</v>
      </c>
    </row>
    <row r="226" spans="1:10" hidden="1">
      <c r="A226" s="90" t="s">
        <v>566</v>
      </c>
      <c r="B226" s="91" t="s">
        <v>563</v>
      </c>
      <c r="C226" s="92">
        <v>0</v>
      </c>
      <c r="D226" s="92">
        <v>2</v>
      </c>
      <c r="G226" s="92">
        <v>0</v>
      </c>
      <c r="H226" s="92">
        <v>1</v>
      </c>
      <c r="I226" s="93">
        <v>0</v>
      </c>
      <c r="J226" s="93">
        <v>3</v>
      </c>
    </row>
    <row r="227" spans="1:10" hidden="1">
      <c r="A227" s="90" t="s">
        <v>567</v>
      </c>
      <c r="B227" s="91" t="s">
        <v>568</v>
      </c>
      <c r="C227" s="92">
        <v>0</v>
      </c>
      <c r="D227" s="92">
        <v>36</v>
      </c>
      <c r="I227" s="93">
        <v>0</v>
      </c>
      <c r="J227" s="93">
        <v>36</v>
      </c>
    </row>
  </sheetData>
  <autoFilter ref="A2:J227">
    <filterColumn colId="0">
      <filters>
        <filter val="ECM-ODI4-065R18J-G"/>
      </filters>
    </filterColumn>
  </autoFilter>
  <pageMargins left="0.7" right="0.7" top="0.75" bottom="0.75" header="0.3" footer="0.3"/>
  <pageSetup orientation="portrait" r:id="rId1"/>
  <headerFooter>
    <oddHeader>&amp;L&amp;G&amp;C&amp;11Instruction&amp;B&amp;14_x000D_PO11 CUH1 2019 552 IEZZPRO SARAWAK 08-07-2019 Q00480 TMNAPOLLO&amp;R&amp;11&amp;P (&amp;N)</oddHeader>
    <oddFooter>&amp;L&amp;11Prepared: EZWANAF Afzarhushairi Wan Pani_x000D_Approved: MOAIMCBE [Afzarhushairi Wan Pani]_x000D_Ericsson Internal&amp;C&amp;11Date: 2019-06-26&amp;R&amp;11No: ECM-19:000951 Uen_x000D_Rev: 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MRF</vt:lpstr>
      <vt:lpstr>SITE INFO</vt:lpstr>
      <vt:lpstr>MASTER CHECKLIST</vt:lpstr>
      <vt:lpstr>SOH</vt:lpstr>
      <vt:lpstr>CONFIG</vt:lpstr>
      <vt:lpstr>SUPPORT  MATERIAL </vt:lpstr>
      <vt:lpstr>z</vt:lpstr>
      <vt:lpstr>CELCOM_MOAT_PO9</vt:lpstr>
      <vt:lpstr>CONFIG!Print_Area</vt:lpstr>
      <vt:lpstr>MRF!Print_Area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PO11 CUH1 2019 552 IEZZPRO SARAWAK 08-07-2019 Q00480 TMNAPOLLO</dc:title>
  <dc:subject>DELIVERY TO SPAC KTN (Part 2 of 2)</dc:subject>
  <dc:creator>EZWANAF Afzarhushairi Wan Pani</dc:creator>
  <dc:description>ECM-19:000951 Uen_x000d_Rev A</dc:description>
  <cp:lastModifiedBy>Zack Azman</cp:lastModifiedBy>
  <cp:lastPrinted>2013-11-27T09:44:51Z</cp:lastPrinted>
  <dcterms:created xsi:type="dcterms:W3CDTF">2011-09-22T03:54:22Z</dcterms:created>
  <dcterms:modified xsi:type="dcterms:W3CDTF">2019-07-30T12:27:45Z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">
    <vt:lpwstr>1</vt:lpwstr>
  </property>
  <property fmtid="{D5CDD505-2E9C-101B-9397-08002B2CF9AE}" pid="3" name="SecurityClass">
    <vt:lpwstr>Ericsson Internal</vt:lpwstr>
  </property>
  <property fmtid="{D5CDD505-2E9C-101B-9397-08002B2CF9AE}" pid="4" name="Checked">
    <vt:lpwstr/>
  </property>
  <property fmtid="{D5CDD505-2E9C-101B-9397-08002B2CF9AE}" pid="5" name="Reference">
    <vt:lpwstr/>
  </property>
  <property fmtid="{D5CDD505-2E9C-101B-9397-08002B2CF9AE}" pid="6" name="Keyword">
    <vt:lpwstr/>
  </property>
  <property fmtid="{D5CDD505-2E9C-101B-9397-08002B2CF9AE}" pid="7" name="TemplateName">
    <vt:lpwstr>CXC 172 4099/1</vt:lpwstr>
  </property>
  <property fmtid="{D5CDD505-2E9C-101B-9397-08002B2CF9AE}" pid="8" name="TemplateVersion">
    <vt:lpwstr>R3C</vt:lpwstr>
  </property>
  <property fmtid="{D5CDD505-2E9C-101B-9397-08002B2CF9AE}" pid="9" name="DocumentType">
    <vt:lpwstr>EricssonGeneral2</vt:lpwstr>
  </property>
  <property fmtid="{D5CDD505-2E9C-101B-9397-08002B2CF9AE}" pid="10" name="SheetName">
    <vt:lpwstr>0</vt:lpwstr>
  </property>
  <property fmtid="{D5CDD505-2E9C-101B-9397-08002B2CF9AE}" pid="11" name="Conf">
    <vt:lpwstr/>
  </property>
  <property fmtid="{D5CDD505-2E9C-101B-9397-08002B2CF9AE}" pid="12" name="chkSec">
    <vt:lpwstr>0</vt:lpwstr>
  </property>
  <property fmtid="{D5CDD505-2E9C-101B-9397-08002B2CF9AE}" pid="13" name="DocName">
    <vt:lpwstr>PHASE OUT INSTRUCT.</vt:lpwstr>
  </property>
  <property fmtid="{D5CDD505-2E9C-101B-9397-08002B2CF9AE}" pid="14" name="Prepared">
    <vt:lpwstr>EZWANAF Afzarhushairi Wan Pani</vt:lpwstr>
  </property>
  <property fmtid="{D5CDD505-2E9C-101B-9397-08002B2CF9AE}" pid="15" name="Title">
    <vt:lpwstr>PO11 CUH1 2019 552 IEZZPRO SARAWAK 08-07-2019 Q00480 TMNAPOLLO</vt:lpwstr>
  </property>
  <property fmtid="{D5CDD505-2E9C-101B-9397-08002B2CF9AE}" pid="16" name="ExtConf">
    <vt:lpwstr/>
  </property>
  <property fmtid="{D5CDD505-2E9C-101B-9397-08002B2CF9AE}" pid="17" name="Date">
    <vt:lpwstr>2019-06-26</vt:lpwstr>
  </property>
  <property fmtid="{D5CDD505-2E9C-101B-9397-08002B2CF9AE}" pid="18" name="DocNo">
    <vt:lpwstr>ECM-19:000951 Uen</vt:lpwstr>
  </property>
  <property fmtid="{D5CDD505-2E9C-101B-9397-08002B2CF9AE}" pid="19" name="BCategory">
    <vt:lpwstr>Service Development &amp; Delivery</vt:lpwstr>
  </property>
  <property fmtid="{D5CDD505-2E9C-101B-9397-08002B2CF9AE}" pid="20" name="BSubject">
    <vt:lpwstr>Material Handling</vt:lpwstr>
  </property>
  <property fmtid="{D5CDD505-2E9C-101B-9397-08002B2CF9AE}" pid="21" name="DocType">
    <vt:lpwstr>Instruction</vt:lpwstr>
  </property>
  <property fmtid="{D5CDD505-2E9C-101B-9397-08002B2CF9AE}" pid="22" name="ApprovedBy">
    <vt:lpwstr>MOAIMCBE [Afzarhushairi Wan Pani]</vt:lpwstr>
  </property>
  <property fmtid="{D5CDD505-2E9C-101B-9397-08002B2CF9AE}" pid="23" name="Revision">
    <vt:lpwstr>A</vt:lpwstr>
  </property>
</Properties>
</file>