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6290" yWindow="-105" windowWidth="20730" windowHeight="11760" tabRatio="823"/>
  </bookViews>
  <sheets>
    <sheet name="MRF" sheetId="1" r:id="rId1"/>
    <sheet name="SITE INFO" sheetId="2" r:id="rId2"/>
    <sheet name="MASTER CHECKLIST" sheetId="16" r:id="rId3"/>
    <sheet name="Comm" sheetId="20" r:id="rId4"/>
    <sheet name="SOH" sheetId="18" r:id="rId5"/>
    <sheet name="CONFIG" sheetId="19" r:id="rId6"/>
    <sheet name="SUPPORT  MATERIAL " sheetId="4" state="hidden" r:id="rId7"/>
    <sheet name="z" sheetId="15" state="hidden" r:id="rId8"/>
  </sheets>
  <externalReferences>
    <externalReference r:id="rId9"/>
    <externalReference r:id="rId10"/>
  </externalReferences>
  <definedNames>
    <definedName name="_xlnm._FilterDatabase" localSheetId="3" hidden="1">Comm!$A$3:$N$118</definedName>
    <definedName name="_xlnm._FilterDatabase" localSheetId="2" hidden="1">'MASTER CHECKLIST'!$B$2:$K$117</definedName>
    <definedName name="_xlnm._FilterDatabase" localSheetId="0" hidden="1">MRF!$A$29:$J$33</definedName>
    <definedName name="_xlnm._FilterDatabase" localSheetId="1" hidden="1">'SITE INFO'!$A$1:$AC$14</definedName>
    <definedName name="_xlnm._FilterDatabase" localSheetId="4" hidden="1">SOH!$A$4:$F$311</definedName>
    <definedName name="_xlnm._FilterDatabase" localSheetId="7" hidden="1">z!$A$2:$J$227</definedName>
    <definedName name="Additional_Site_KV" localSheetId="2">#REF!</definedName>
    <definedName name="Additional_Site_KV" localSheetId="6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6">#REF!</definedName>
    <definedName name="Crane">#REF!</definedName>
    <definedName name="Crane_KV" localSheetId="2">#REF!</definedName>
    <definedName name="Crane_KV" localSheetId="6">#REF!</definedName>
    <definedName name="Crane_KV">#REF!</definedName>
    <definedName name="Crane_truck_Klang_Valley" localSheetId="2">#REF!</definedName>
    <definedName name="Crane_truck_Klang_Valley" localSheetId="6">#REF!</definedName>
    <definedName name="Crane_truck_Klang_Valley">#REF!</definedName>
    <definedName name="Forklift_KV" localSheetId="2">#REF!</definedName>
    <definedName name="Forklift_KV" localSheetId="6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6">#REF!</definedName>
    <definedName name="general_trucking_KV">#REF!</definedName>
    <definedName name="Manpower_KV" localSheetId="2">#REF!</definedName>
    <definedName name="Manpower_KV" localSheetId="6">#REF!</definedName>
    <definedName name="Manpower_KV">#REF!</definedName>
    <definedName name="ManpowerDeploy_KV" localSheetId="2">#REF!</definedName>
    <definedName name="ManpowerDeploy_KV" localSheetId="6">#REF!</definedName>
    <definedName name="ManpowerDeploy_KV">#REF!</definedName>
    <definedName name="Packing_KV" localSheetId="2">#REF!</definedName>
    <definedName name="Packing_KV" localSheetId="6">#REF!</definedName>
    <definedName name="Packing_KV">#REF!</definedName>
    <definedName name="_xlnm.Print_Area" localSheetId="5">CONFIG!$A:$J</definedName>
    <definedName name="_xlnm.Print_Area" localSheetId="0">MRF!$A$1:$J$69</definedName>
    <definedName name="Site_Survey_KV" localSheetId="2">#REF!</definedName>
    <definedName name="Site_Survey_KV" localSheetId="6">#REF!</definedName>
    <definedName name="Site_Survey_KV">#REF!</definedName>
    <definedName name="Skylift_KV" localSheetId="2">#REF!</definedName>
    <definedName name="Skylift_KV" localSheetId="6">#REF!</definedName>
    <definedName name="Skylift_KV">#REF!</definedName>
  </definedNames>
  <calcPr calcId="12451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4" i="1"/>
  <c r="E50"/>
  <c r="K45" l="1"/>
  <c r="K202" i="19" l="1"/>
  <c r="M8" i="20" l="1"/>
  <c r="L8"/>
  <c r="K8"/>
  <c r="N8" l="1"/>
  <c r="F13" i="16" l="1"/>
  <c r="I13" s="1"/>
  <c r="G13"/>
  <c r="H13"/>
  <c r="F14"/>
  <c r="I14" s="1"/>
  <c r="G14"/>
  <c r="H14"/>
  <c r="F51" l="1"/>
  <c r="G51"/>
  <c r="H51"/>
  <c r="I51" l="1"/>
  <c r="K189" i="19"/>
  <c r="K34" i="1" l="1"/>
  <c r="K35"/>
  <c r="K36"/>
  <c r="K37"/>
  <c r="K38"/>
  <c r="K39"/>
  <c r="K40"/>
  <c r="K42"/>
  <c r="K43"/>
  <c r="K46"/>
  <c r="K47"/>
  <c r="K48"/>
  <c r="K50"/>
  <c r="K51"/>
  <c r="K52"/>
  <c r="K54"/>
  <c r="K55"/>
  <c r="K33"/>
  <c r="E55"/>
  <c r="I54"/>
  <c r="H54"/>
  <c r="H65" l="1"/>
  <c r="E18" i="4" l="1"/>
  <c r="E17"/>
  <c r="M33" i="20"/>
  <c r="L33"/>
  <c r="K33"/>
  <c r="M32"/>
  <c r="L32"/>
  <c r="K32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7"/>
  <c r="L7"/>
  <c r="K7"/>
  <c r="M6"/>
  <c r="L6"/>
  <c r="K6"/>
  <c r="M5"/>
  <c r="L5"/>
  <c r="K5"/>
  <c r="M4"/>
  <c r="L4"/>
  <c r="K4"/>
  <c r="H117" i="16"/>
  <c r="G117"/>
  <c r="F117"/>
  <c r="H116"/>
  <c r="G116"/>
  <c r="F116"/>
  <c r="H115"/>
  <c r="G115"/>
  <c r="F115"/>
  <c r="H114"/>
  <c r="G114"/>
  <c r="F114"/>
  <c r="H113"/>
  <c r="G113"/>
  <c r="F113"/>
  <c r="H112"/>
  <c r="G112"/>
  <c r="F112"/>
  <c r="H111"/>
  <c r="G111"/>
  <c r="F111"/>
  <c r="H110"/>
  <c r="G110"/>
  <c r="F110"/>
  <c r="H109"/>
  <c r="G109"/>
  <c r="F109"/>
  <c r="H108"/>
  <c r="G108"/>
  <c r="F108"/>
  <c r="H107"/>
  <c r="G107"/>
  <c r="F107"/>
  <c r="H106"/>
  <c r="G106"/>
  <c r="F106"/>
  <c r="I106" s="1"/>
  <c r="H105"/>
  <c r="G105"/>
  <c r="F105"/>
  <c r="I105" s="1"/>
  <c r="H104"/>
  <c r="G104"/>
  <c r="F104"/>
  <c r="H103"/>
  <c r="G103"/>
  <c r="F103"/>
  <c r="H102"/>
  <c r="G102"/>
  <c r="F102"/>
  <c r="H101"/>
  <c r="G101"/>
  <c r="F101"/>
  <c r="H100"/>
  <c r="G100"/>
  <c r="F100"/>
  <c r="I100" s="1"/>
  <c r="H99"/>
  <c r="G99"/>
  <c r="F99"/>
  <c r="I99" s="1"/>
  <c r="H98"/>
  <c r="G98"/>
  <c r="F98"/>
  <c r="H97"/>
  <c r="G97"/>
  <c r="F97"/>
  <c r="I97" s="1"/>
  <c r="H96"/>
  <c r="G96"/>
  <c r="F96"/>
  <c r="H95"/>
  <c r="G95"/>
  <c r="F95"/>
  <c r="H94"/>
  <c r="G94"/>
  <c r="F94"/>
  <c r="I94" s="1"/>
  <c r="H93"/>
  <c r="G93"/>
  <c r="F93"/>
  <c r="H92"/>
  <c r="G92"/>
  <c r="F92"/>
  <c r="H91"/>
  <c r="G91"/>
  <c r="F91"/>
  <c r="H90"/>
  <c r="G90"/>
  <c r="F90"/>
  <c r="H89"/>
  <c r="G89"/>
  <c r="F89"/>
  <c r="H88"/>
  <c r="G88"/>
  <c r="F88"/>
  <c r="H87"/>
  <c r="G87"/>
  <c r="F87"/>
  <c r="H86"/>
  <c r="G86"/>
  <c r="F86"/>
  <c r="H85"/>
  <c r="G85"/>
  <c r="F85"/>
  <c r="H84"/>
  <c r="G84"/>
  <c r="F84"/>
  <c r="H83"/>
  <c r="G83"/>
  <c r="F83"/>
  <c r="I83" s="1"/>
  <c r="H82"/>
  <c r="G82"/>
  <c r="F82"/>
  <c r="H81"/>
  <c r="G81"/>
  <c r="F81"/>
  <c r="H80"/>
  <c r="G80"/>
  <c r="F80"/>
  <c r="H79"/>
  <c r="G79"/>
  <c r="F79"/>
  <c r="H78"/>
  <c r="G78"/>
  <c r="F78"/>
  <c r="H77"/>
  <c r="G77"/>
  <c r="F77"/>
  <c r="H76"/>
  <c r="G76"/>
  <c r="F76"/>
  <c r="H75"/>
  <c r="G75"/>
  <c r="F75"/>
  <c r="H74"/>
  <c r="G74"/>
  <c r="F74"/>
  <c r="H73"/>
  <c r="G73"/>
  <c r="F73"/>
  <c r="H72"/>
  <c r="G72"/>
  <c r="F72"/>
  <c r="H71"/>
  <c r="G71"/>
  <c r="F71"/>
  <c r="H70"/>
  <c r="G70"/>
  <c r="F70"/>
  <c r="H69"/>
  <c r="G69"/>
  <c r="F69"/>
  <c r="I69" s="1"/>
  <c r="H68"/>
  <c r="G68"/>
  <c r="F68"/>
  <c r="H67"/>
  <c r="G67"/>
  <c r="F67"/>
  <c r="I67" s="1"/>
  <c r="H66"/>
  <c r="G66"/>
  <c r="F66"/>
  <c r="H65"/>
  <c r="G65"/>
  <c r="F65"/>
  <c r="H64"/>
  <c r="G64"/>
  <c r="F64"/>
  <c r="H63"/>
  <c r="G63"/>
  <c r="F63"/>
  <c r="H62"/>
  <c r="G62"/>
  <c r="F62"/>
  <c r="H61"/>
  <c r="G61"/>
  <c r="F61"/>
  <c r="H60"/>
  <c r="G60"/>
  <c r="F60"/>
  <c r="H59"/>
  <c r="G59"/>
  <c r="F59"/>
  <c r="H58"/>
  <c r="G58"/>
  <c r="F58"/>
  <c r="H57"/>
  <c r="G57"/>
  <c r="F57"/>
  <c r="H56"/>
  <c r="G56"/>
  <c r="F56"/>
  <c r="H55"/>
  <c r="G55"/>
  <c r="F55"/>
  <c r="H54"/>
  <c r="G54"/>
  <c r="F54"/>
  <c r="H53"/>
  <c r="G53"/>
  <c r="F53"/>
  <c r="H52"/>
  <c r="G52"/>
  <c r="F52"/>
  <c r="H50"/>
  <c r="G50"/>
  <c r="F50"/>
  <c r="H49"/>
  <c r="G49"/>
  <c r="F49"/>
  <c r="H48"/>
  <c r="G48"/>
  <c r="F48"/>
  <c r="H47"/>
  <c r="G47"/>
  <c r="F47"/>
  <c r="H46"/>
  <c r="G46"/>
  <c r="F46"/>
  <c r="I46" s="1"/>
  <c r="H45"/>
  <c r="G45"/>
  <c r="F45"/>
  <c r="H44"/>
  <c r="G44"/>
  <c r="F44"/>
  <c r="H43"/>
  <c r="G43"/>
  <c r="F43"/>
  <c r="H42"/>
  <c r="G42"/>
  <c r="F42"/>
  <c r="I42" s="1"/>
  <c r="H41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33"/>
  <c r="G33"/>
  <c r="F33"/>
  <c r="H32"/>
  <c r="G32"/>
  <c r="F32"/>
  <c r="H31"/>
  <c r="G31"/>
  <c r="F31"/>
  <c r="H30"/>
  <c r="G30"/>
  <c r="F30"/>
  <c r="H29"/>
  <c r="G29"/>
  <c r="F29"/>
  <c r="H28"/>
  <c r="G28"/>
  <c r="F28"/>
  <c r="H27"/>
  <c r="G27"/>
  <c r="F27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G17"/>
  <c r="F17"/>
  <c r="H16"/>
  <c r="G16"/>
  <c r="F16"/>
  <c r="H15"/>
  <c r="G15"/>
  <c r="F15"/>
  <c r="H12"/>
  <c r="G12"/>
  <c r="F12"/>
  <c r="H11"/>
  <c r="G11"/>
  <c r="F11"/>
  <c r="H10"/>
  <c r="G10"/>
  <c r="F10"/>
  <c r="H9"/>
  <c r="G9"/>
  <c r="F9"/>
  <c r="H8"/>
  <c r="G8"/>
  <c r="F8"/>
  <c r="H7"/>
  <c r="G7"/>
  <c r="F7"/>
  <c r="H6"/>
  <c r="G6"/>
  <c r="F6"/>
  <c r="H5"/>
  <c r="G5"/>
  <c r="F5"/>
  <c r="H4"/>
  <c r="G4"/>
  <c r="F4"/>
  <c r="H3"/>
  <c r="G3"/>
  <c r="F3"/>
  <c r="B58" i="1"/>
  <c r="D14"/>
  <c r="D13"/>
  <c r="D12"/>
  <c r="D11"/>
  <c r="N30" i="20" l="1"/>
  <c r="N21"/>
  <c r="N22"/>
  <c r="N26"/>
  <c r="I3" i="16"/>
  <c r="I7"/>
  <c r="I11"/>
  <c r="I17"/>
  <c r="I21"/>
  <c r="N17" i="20"/>
  <c r="I109" i="16"/>
  <c r="I113"/>
  <c r="I117"/>
  <c r="N7" i="20"/>
  <c r="I4" i="16"/>
  <c r="I8"/>
  <c r="I12"/>
  <c r="I18"/>
  <c r="I22"/>
  <c r="I75"/>
  <c r="N12" i="20"/>
  <c r="N16"/>
  <c r="N20"/>
  <c r="I6" i="16"/>
  <c r="I10"/>
  <c r="I16"/>
  <c r="I20"/>
  <c r="I24"/>
  <c r="I25"/>
  <c r="I28"/>
  <c r="I32"/>
  <c r="I36"/>
  <c r="I40"/>
  <c r="I44"/>
  <c r="I48"/>
  <c r="I53"/>
  <c r="I57"/>
  <c r="I61"/>
  <c r="I65"/>
  <c r="I73"/>
  <c r="I77"/>
  <c r="I81"/>
  <c r="I85"/>
  <c r="I89"/>
  <c r="I93"/>
  <c r="I101"/>
  <c r="I5"/>
  <c r="I9"/>
  <c r="I15"/>
  <c r="I19"/>
  <c r="I23"/>
  <c r="I27"/>
  <c r="I31"/>
  <c r="I35"/>
  <c r="I39"/>
  <c r="I43"/>
  <c r="I47"/>
  <c r="I52"/>
  <c r="I56"/>
  <c r="I60"/>
  <c r="I64"/>
  <c r="I68"/>
  <c r="I72"/>
  <c r="I76"/>
  <c r="I80"/>
  <c r="I84"/>
  <c r="I88"/>
  <c r="I92"/>
  <c r="I96"/>
  <c r="I104"/>
  <c r="I108"/>
  <c r="I112"/>
  <c r="I116"/>
  <c r="N6" i="20"/>
  <c r="N11"/>
  <c r="N15"/>
  <c r="N18"/>
  <c r="I29" i="16"/>
  <c r="I33"/>
  <c r="I37"/>
  <c r="I41"/>
  <c r="I45"/>
  <c r="I49"/>
  <c r="I54"/>
  <c r="I58"/>
  <c r="I62"/>
  <c r="I66"/>
  <c r="I70"/>
  <c r="I74"/>
  <c r="I78"/>
  <c r="I82"/>
  <c r="I86"/>
  <c r="I90"/>
  <c r="I98"/>
  <c r="I110"/>
  <c r="I114"/>
  <c r="N4" i="20"/>
  <c r="N9"/>
  <c r="I26" i="16"/>
  <c r="I30"/>
  <c r="I34"/>
  <c r="I38"/>
  <c r="I50"/>
  <c r="I55"/>
  <c r="I59"/>
  <c r="I63"/>
  <c r="I71"/>
  <c r="I79"/>
  <c r="I87"/>
  <c r="I91"/>
  <c r="I95"/>
  <c r="N13" i="20"/>
  <c r="N25"/>
  <c r="N29"/>
  <c r="N33"/>
  <c r="N19"/>
  <c r="N24"/>
  <c r="N28"/>
  <c r="N32"/>
  <c r="I103" i="16"/>
  <c r="I107"/>
  <c r="I111"/>
  <c r="I115"/>
  <c r="N5" i="20"/>
  <c r="N10"/>
  <c r="N14"/>
  <c r="N23"/>
  <c r="N27"/>
  <c r="N31"/>
  <c r="D31" i="1"/>
</calcChain>
</file>

<file path=xl/sharedStrings.xml><?xml version="1.0" encoding="utf-8"?>
<sst xmlns="http://schemas.openxmlformats.org/spreadsheetml/2006/main" count="3625" uniqueCount="1143">
  <si>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</si>
  <si>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</si>
  <si>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</si>
  <si>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</si>
  <si>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</si>
  <si>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</si>
  <si>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</si>
  <si>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</si>
  <si>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</si>
  <si>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</si>
  <si>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</si>
  <si>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</si>
  <si>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</si>
  <si>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</si>
  <si>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</si>
  <si>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</si>
  <si>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</si>
  <si>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</si>
  <si>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</si>
  <si>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</si>
  <si>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</si>
  <si>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</si>
  <si>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</si>
  <si>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</si>
  <si>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</si>
  <si>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</si>
  <si>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</si>
  <si>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</si>
  <si>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</si>
  <si>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</si>
  <si>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</si>
  <si>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</si>
  <si>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</si>
  <si>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</si>
  <si>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</si>
  <si>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</si>
  <si>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</si>
  <si>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</si>
  <si>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</si>
  <si>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</si>
  <si>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</si>
  <si>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</si>
  <si>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</si>
  <si>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</si>
  <si>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</si>
  <si>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</si>
  <si>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</si>
  <si>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</si>
  <si>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</si>
  <si>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</si>
  <si>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</si>
  <si>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</si>
  <si>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</si>
  <si>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</si>
  <si>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</si>
  <si>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</si>
  <si>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</si>
  <si>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</si>
  <si>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</si>
  <si>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</si>
  <si>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</si>
  <si>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</si>
  <si>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</si>
  <si>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</si>
  <si>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</si>
  <si>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</si>
  <si>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</si>
  <si>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</si>
  <si>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</si>
  <si>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</si>
  <si>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</si>
  <si>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</si>
  <si>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</si>
  <si>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</si>
  <si>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</si>
  <si>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</si>
  <si>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</si>
  <si>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</si>
  <si>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</si>
  <si>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</si>
  <si>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</si>
  <si>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</si>
  <si>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</si>
  <si>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</si>
  <si>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</si>
  <si>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</si>
  <si>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</si>
  <si>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</si>
  <si>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</si>
  <si>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</si>
  <si>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</si>
  <si>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</si>
  <si>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</si>
  <si>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</si>
  <si>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</si>
  <si>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</si>
  <si>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</si>
  <si>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</si>
  <si>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</si>
  <si>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</si>
  <si>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</si>
  <si>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</si>
  <si>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</si>
  <si>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</si>
  <si>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</si>
  <si>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</si>
  <si>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</si>
  <si>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</si>
  <si>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</si>
  <si>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</si>
  <si>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</si>
  <si>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</si>
  <si>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</si>
  <si>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</si>
  <si>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</si>
  <si>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</si>
  <si>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</si>
  <si>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</si>
  <si>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</si>
  <si>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</si>
  <si>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</si>
  <si>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</si>
  <si>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</si>
  <si>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</si>
  <si>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</si>
  <si>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</si>
  <si>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</si>
  <si>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</si>
  <si>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</si>
  <si>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</si>
  <si>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</si>
  <si>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</si>
  <si>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</si>
  <si>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</si>
  <si>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</si>
  <si>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</si>
  <si>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</si>
  <si>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</si>
  <si>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</si>
  <si>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</si>
  <si>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</si>
  <si>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</si>
  <si>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</si>
  <si>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</si>
  <si>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</si>
  <si>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</si>
  <si>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</si>
  <si>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</si>
  <si>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</si>
  <si>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</si>
  <si>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</si>
  <si>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</si>
  <si>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</si>
  <si>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</si>
  <si>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</si>
  <si>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</si>
  <si>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</si>
  <si>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</si>
  <si>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</si>
  <si>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</si>
  <si>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</si>
  <si>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</si>
  <si>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</si>
  <si>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</si>
  <si>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</si>
  <si>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</si>
  <si>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</si>
  <si>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</si>
  <si>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</si>
  <si>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</si>
  <si>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</si>
  <si>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</si>
  <si>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</si>
  <si>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</si>
  <si>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</si>
  <si>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</si>
  <si>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</si>
  <si>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</si>
  <si>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</si>
  <si>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</si>
  <si>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</si>
  <si>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</si>
  <si>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</si>
  <si>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</si>
  <si>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</si>
  <si>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</si>
  <si>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</si>
  <si>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</si>
  <si>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</si>
  <si>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</si>
  <si>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</si>
  <si>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</si>
  <si>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</si>
  <si>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</si>
  <si>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</si>
  <si>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</si>
  <si>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</si>
  <si>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</si>
  <si>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</si>
  <si>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</si>
  <si>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</si>
  <si>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</si>
  <si>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</si>
  <si>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</si>
  <si>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</si>
  <si>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</si>
  <si>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</si>
  <si>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</si>
  <si>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</si>
  <si>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</si>
  <si>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</si>
  <si>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</si>
  <si>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</si>
  <si>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</si>
  <si>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</si>
  <si>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</si>
  <si>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</si>
  <si>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</si>
  <si>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</si>
  <si>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</si>
  <si>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</si>
  <si>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</si>
  <si>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</si>
  <si>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</si>
  <si>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</si>
  <si>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</si>
  <si>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</si>
  <si>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</si>
  <si>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</si>
  <si>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</si>
  <si>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</si>
  <si>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</si>
  <si>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</si>
  <si>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</si>
  <si>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</si>
  <si>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</si>
  <si>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</si>
  <si>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</si>
  <si>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</si>
  <si>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</si>
  <si>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</si>
  <si>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</si>
  <si>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</si>
  <si>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</si>
  <si>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</si>
  <si>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</si>
  <si>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</si>
  <si>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</si>
  <si>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</si>
  <si>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</si>
  <si>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</si>
  <si>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</si>
  <si>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</si>
  <si>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</si>
  <si>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</si>
  <si>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</si>
  <si>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</si>
  <si>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</si>
  <si>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</si>
  <si>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</si>
  <si>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</si>
  <si>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</si>
  <si>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</si>
  <si>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</si>
  <si>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</si>
  <si>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</si>
  <si>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</si>
  <si>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</si>
  <si>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</si>
  <si>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</si>
  <si>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</si>
  <si>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</si>
  <si>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</si>
  <si>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</si>
  <si>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</si>
  <si>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</si>
  <si>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</si>
  <si>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</si>
  <si>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</si>
  <si>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</si>
  <si>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</si>
  <si>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</si>
  <si>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</si>
  <si>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</si>
  <si>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</si>
  <si>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</si>
  <si>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</si>
  <si>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</si>
  <si>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</si>
  <si>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</si>
  <si>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</si>
  <si>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</si>
  <si>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</si>
  <si>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</si>
  <si>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</si>
  <si>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</si>
  <si>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</si>
  <si>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</si>
  <si>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</si>
  <si>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</si>
  <si>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</si>
  <si>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</si>
  <si>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</si>
  <si>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</si>
  <si>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</si>
  <si>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</si>
  <si>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</si>
  <si>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</si>
  <si>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</si>
  <si>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</si>
  <si>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</si>
  <si>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</si>
  <si>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</si>
  <si>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</si>
  <si>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</si>
  <si>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</si>
  <si>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</si>
  <si>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</si>
  <si>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</si>
  <si>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</si>
  <si>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</si>
  <si>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</si>
  <si>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</si>
  <si>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</si>
  <si>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</si>
  <si>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</si>
  <si>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</si>
  <si>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</si>
  <si>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</si>
  <si>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</si>
  <si>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</si>
  <si>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</si>
  <si>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</si>
  <si>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</si>
  <si>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</si>
  <si>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</si>
  <si>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</si>
  <si>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</si>
  <si>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</si>
  <si>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</si>
  <si>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</si>
  <si>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</si>
  <si>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</si>
  <si>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</si>
  <si>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</si>
  <si>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</si>
  <si>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</si>
  <si>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</si>
  <si>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</si>
  <si>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</si>
  <si>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</si>
  <si>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</si>
  <si>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</si>
  <si>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</si>
  <si>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</si>
  <si>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</si>
  <si>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</si>
  <si>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</si>
  <si>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</si>
  <si>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</si>
  <si>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</si>
  <si>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</si>
  <si>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</si>
  <si>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</si>
  <si>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</si>
  <si>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</si>
  <si>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</si>
  <si>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</si>
  <si>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</si>
  <si>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</si>
  <si>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</si>
  <si>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</si>
  <si>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</si>
  <si>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</si>
  <si>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</si>
  <si>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</si>
  <si>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</si>
  <si>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</si>
  <si>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</si>
  <si>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</si>
  <si>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</si>
  <si>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</si>
  <si>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</si>
  <si>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</si>
  <si>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</si>
  <si>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</si>
  <si>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</si>
  <si>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</si>
  <si>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</si>
  <si>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</si>
  <si>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</si>
  <si>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</si>
  <si>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</si>
  <si>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</si>
  <si>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</si>
  <si>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</si>
  <si>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</si>
  <si>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</si>
  <si>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</si>
  <si>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</si>
  <si>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</si>
  <si>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</si>
  <si>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</si>
  <si>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</si>
  <si>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</si>
  <si>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</si>
  <si>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</si>
  <si>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</si>
  <si>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</si>
  <si>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</si>
  <si>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</si>
  <si>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</si>
  <si>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</si>
  <si>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</si>
  <si>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</si>
  <si>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</si>
  <si>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</si>
  <si>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</si>
  <si>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</si>
  <si>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</si>
  <si>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</si>
  <si>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</si>
  <si>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</si>
  <si>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</si>
  <si>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</si>
  <si>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</si>
  <si>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</si>
  <si>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</si>
  <si>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</si>
  <si>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</si>
  <si>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</si>
  <si>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</si>
  <si>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</si>
  <si>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</si>
  <si>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</si>
  <si>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</si>
  <si>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</si>
  <si>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</si>
  <si>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</si>
  <si>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</si>
  <si>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</si>
  <si>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</si>
  <si>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</si>
  <si>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</si>
  <si>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</si>
  <si>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</si>
  <si>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</si>
  <si>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</si>
  <si>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</si>
  <si>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</si>
  <si>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</si>
  <si>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</si>
  <si>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</si>
  <si>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</si>
  <si>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</si>
  <si>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</si>
  <si>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</si>
  <si>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</si>
  <si>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</si>
  <si>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</si>
  <si>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</si>
  <si>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</si>
  <si>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</si>
  <si>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</si>
  <si>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</si>
  <si>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</si>
  <si>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</si>
  <si>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</si>
  <si>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</si>
  <si>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</si>
  <si>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</si>
  <si>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</si>
  <si>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</si>
  <si>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</si>
  <si>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</si>
  <si>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</si>
  <si>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</si>
  <si>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</si>
  <si>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</si>
  <si>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</si>
  <si>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</si>
  <si>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</si>
  <si>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</si>
  <si>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</si>
  <si>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</si>
  <si>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</si>
  <si>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</si>
  <si>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</si>
  <si>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</si>
  <si>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</si>
  <si>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</si>
  <si>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</si>
  <si>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</si>
  <si>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</si>
  <si>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</si>
  <si>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</si>
  <si>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</si>
  <si>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</si>
  <si>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</si>
  <si>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</si>
  <si>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</si>
  <si>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</si>
  <si>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</si>
  <si>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</si>
  <si>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</si>
  <si>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</si>
  <si>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</si>
  <si>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</si>
  <si>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</si>
  <si>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</si>
  <si>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</si>
  <si>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</si>
  <si>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</si>
  <si>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</si>
  <si>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</si>
  <si>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</si>
  <si>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</si>
  <si>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</si>
  <si>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</si>
  <si>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</si>
  <si>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</si>
  <si>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</si>
  <si>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</si>
  <si>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</si>
  <si>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</si>
  <si>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</si>
  <si>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</si>
  <si>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</si>
  <si>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</si>
  <si>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</si>
  <si>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</si>
  <si>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</si>
  <si>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</si>
  <si>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</si>
  <si>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</si>
  <si>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</si>
  <si>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</si>
  <si>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</si>
  <si>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</si>
  <si>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</si>
  <si>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</si>
  <si>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</si>
  <si>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</si>
  <si>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</si>
  <si>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</si>
  <si>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</si>
  <si>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</si>
  <si>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</si>
  <si>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</si>
  <si>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</si>
  <si>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</si>
  <si>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</si>
  <si>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</si>
  <si>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</si>
  <si>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</si>
  <si>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</si>
  <si>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</si>
  <si>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</si>
  <si>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</si>
  <si>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</si>
  <si>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</si>
  <si>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</si>
  <si>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</si>
  <si>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</si>
  <si>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</si>
  <si>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</si>
  <si>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</si>
  <si>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</si>
  <si>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</si>
  <si>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</si>
  <si>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</si>
  <si>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</si>
  <si>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</si>
  <si>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</si>
  <si>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</si>
  <si>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</si>
  <si>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</si>
  <si>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</si>
  <si>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</si>
  <si>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</si>
  <si>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</si>
  <si>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</si>
  <si>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</si>
  <si>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</si>
  <si>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</si>
  <si>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</si>
  <si>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</si>
  <si>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</si>
  <si>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</si>
  <si>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</si>
  <si>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</si>
  <si>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</si>
  <si>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</si>
  <si>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</si>
  <si>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</si>
  <si>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</si>
  <si>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</si>
  <si>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</si>
  <si>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</si>
  <si>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</si>
  <si>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</si>
  <si>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</si>
  <si>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</si>
  <si>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</si>
  <si>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</si>
  <si>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</si>
  <si>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</si>
  <si>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</si>
  <si>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</si>
  <si>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</si>
  <si>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</si>
  <si>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</si>
  <si>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</si>
  <si>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</si>
  <si>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</si>
  <si>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</si>
  <si>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</si>
  <si>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</si>
  <si>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</si>
  <si>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</si>
  <si>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</si>
  <si>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</si>
  <si>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</si>
  <si>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</si>
  <si>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</si>
  <si>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</si>
  <si>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</si>
  <si>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</si>
  <si>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</si>
  <si>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</si>
  <si>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</si>
  <si>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</si>
  <si>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</si>
  <si>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</si>
  <si>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</si>
  <si>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</si>
  <si>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</si>
  <si>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</si>
  <si>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</si>
  <si>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</si>
  <si>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</si>
  <si>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</si>
  <si>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</si>
  <si>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</si>
  <si>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</si>
  <si>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</si>
  <si>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</si>
  <si>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</si>
  <si>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</si>
  <si>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</si>
  <si>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</si>
  <si>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</si>
  <si>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</si>
  <si>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</si>
  <si>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</si>
  <si>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</si>
  <si>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</si>
  <si>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</si>
  <si>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</si>
  <si>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</si>
  <si>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</si>
  <si>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</si>
  <si>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</si>
  <si>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</si>
  <si>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</si>
  <si>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</si>
  <si>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</si>
  <si>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</si>
  <si>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</si>
  <si>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</si>
  <si>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</si>
  <si>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</si>
  <si>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</si>
  <si>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</si>
  <si>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</si>
  <si>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</si>
  <si>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</si>
  <si>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</si>
  <si>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</si>
  <si>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</si>
  <si>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</si>
  <si>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</si>
  <si>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</si>
  <si>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</si>
  <si>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</si>
  <si>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</si>
  <si>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</si>
  <si>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</si>
  <si>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</si>
  <si>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</si>
  <si>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</si>
  <si>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</si>
  <si>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</si>
  <si>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</si>
  <si>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</si>
  <si>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</si>
  <si>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</si>
  <si>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</si>
  <si>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</si>
  <si>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</si>
  <si>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</si>
  <si>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</si>
  <si>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</si>
  <si>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</si>
  <si>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</si>
  <si>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</si>
  <si>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</si>
  <si>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</si>
  <si>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</si>
  <si>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</si>
  <si>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</si>
  <si>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</si>
  <si>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</si>
  <si>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</si>
  <si>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</si>
  <si>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</si>
  <si>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</si>
  <si>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</si>
  <si>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</si>
  <si>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</si>
  <si>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</si>
  <si>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</si>
  <si>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</si>
  <si>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</si>
  <si>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</si>
  <si>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</si>
  <si>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</si>
  <si>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</si>
  <si>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</si>
  <si>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</si>
  <si>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</si>
  <si>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</si>
  <si>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</si>
  <si>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</si>
  <si>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</si>
  <si>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</si>
  <si>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</si>
  <si>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</si>
  <si>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</si>
  <si>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</si>
  <si>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</si>
  <si>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</si>
  <si>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</si>
  <si>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</si>
  <si>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</si>
  <si>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</si>
  <si>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</si>
  <si>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</si>
  <si>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</si>
  <si>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</si>
  <si>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</si>
  <si>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</si>
  <si>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</si>
  <si>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</si>
  <si>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</si>
  <si>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</si>
  <si>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</si>
  <si>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</si>
  <si>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</si>
  <si>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</si>
  <si>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</si>
  <si>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</si>
  <si>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</si>
  <si>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</si>
  <si>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</si>
  <si>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</si>
  <si>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</si>
  <si>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</si>
  <si>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</si>
  <si>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</si>
  <si>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</si>
  <si>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</si>
  <si>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</si>
  <si>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</si>
  <si>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</si>
  <si>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</si>
  <si>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</si>
  <si>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</si>
  <si>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</si>
  <si>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</si>
  <si>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</si>
  <si>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</si>
  <si>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</si>
  <si>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</si>
  <si>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</si>
  <si>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</si>
  <si>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</si>
  <si>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</si>
  <si>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</si>
  <si>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</si>
  <si>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</si>
  <si>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</si>
  <si>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</si>
  <si>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</si>
  <si>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</si>
  <si>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</si>
  <si>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</si>
  <si>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</si>
  <si>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</si>
  <si>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</si>
  <si>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</si>
  <si>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</si>
  <si>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</si>
  <si>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</si>
  <si>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</si>
  <si>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</si>
  <si>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</si>
  <si>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</si>
  <si>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</si>
  <si>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</si>
  <si>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</si>
  <si>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</si>
  <si>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</si>
  <si>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</si>
  <si>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</si>
  <si>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</si>
  <si>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</si>
  <si>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</si>
  <si>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</si>
  <si>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</si>
  <si>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</si>
  <si>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</si>
  <si>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</si>
  <si>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</si>
  <si>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</si>
  <si>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</si>
  <si>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</si>
  <si>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</si>
  <si>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</si>
  <si>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</si>
  <si>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</si>
  <si>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</si>
  <si>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</si>
  <si>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</si>
  <si>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</si>
  <si>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</si>
  <si>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</si>
  <si>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</si>
  <si>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</si>
  <si>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</si>
  <si>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</si>
  <si>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</si>
  <si>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</si>
  <si>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</si>
  <si>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</si>
  <si>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</si>
  <si>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</si>
  <si>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</si>
  <si>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</si>
  <si>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</si>
  <si>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</si>
  <si>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</si>
  <si>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</si>
  <si>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</si>
  <si>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</si>
  <si>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</si>
  <si>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</si>
  <si>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</si>
  <si>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</si>
  <si>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</si>
  <si>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</si>
  <si>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</si>
  <si>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</si>
  <si>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</si>
  <si>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</si>
  <si>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</si>
  <si>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</si>
  <si>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</si>
  <si>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</si>
  <si>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</si>
  <si>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</si>
  <si>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</si>
  <si>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</si>
  <si>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</si>
  <si>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>RPM77701/01500</t>
  </si>
  <si>
    <t>SXK1253086/2</t>
  </si>
  <si>
    <t>ASSEMBLED PARTS/Cable Guide</t>
  </si>
  <si>
    <t>301 line item</t>
  </si>
  <si>
    <t>CRITICAL ITEM</t>
  </si>
  <si>
    <t>New Stock Arrive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</si>
  <si>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</si>
  <si>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</si>
  <si>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</si>
  <si>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</si>
  <si>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</si>
  <si>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</si>
  <si>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</si>
  <si>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</si>
  <si>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</si>
  <si>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</si>
  <si>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</si>
  <si>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</si>
  <si>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305 line item</t>
  </si>
  <si>
    <t>303 line item</t>
  </si>
  <si>
    <t>PAN ASIA LOGISTICS MALAYSIA SDN BHD MAPLETREE LOGICTIC HUB UNIT 1.4GF(CELCOM), JALAN 22/1, SEKSYEN 22 40300 SHAHALAM, SELANGOR</t>
  </si>
  <si>
    <t>VADI - 0123191301 / MERO - 0143637961</t>
  </si>
  <si>
    <t>BB5212/BB5216 ONLY REUSE RBS6601</t>
  </si>
  <si>
    <t>120pcs EXW 7/16, ETD 7/19, ETA 7/26 by sea</t>
  </si>
  <si>
    <t>RPM777528/10000</t>
  </si>
  <si>
    <t>INDOOR RECTIFIER (DELTA)</t>
  </si>
  <si>
    <t>Requested by:</t>
  </si>
  <si>
    <t>AFZARHUSHAIRI WAN PANI</t>
  </si>
  <si>
    <t>Request Date:</t>
  </si>
  <si>
    <t>ECM11.100223</t>
  </si>
  <si>
    <t>COMMON
MATERIAL</t>
  </si>
  <si>
    <t>312 line item</t>
  </si>
  <si>
    <t>NEW ENCLOSURE</t>
  </si>
  <si>
    <t>12PORT TWINBEAM ANTENNA</t>
  </si>
  <si>
    <t>294 line item</t>
  </si>
  <si>
    <t>NEW OIL 100M</t>
  </si>
  <si>
    <r>
      <t xml:space="preserve">10pcs -arrive. ( </t>
    </r>
    <r>
      <rPr>
        <sz val="8"/>
        <color rgb="FFFF0000"/>
        <rFont val="Calibri"/>
        <family val="2"/>
        <scheme val="minor"/>
      </rPr>
      <t>include 2 bank CT12-125X BATTERY</t>
    </r>
    <r>
      <rPr>
        <sz val="8"/>
        <color theme="1"/>
        <rFont val="Calibri"/>
        <family val="2"/>
        <scheme val="minor"/>
      </rPr>
      <t xml:space="preserve">  )</t>
    </r>
  </si>
  <si>
    <t>292 line item</t>
  </si>
  <si>
    <t>PSI (8SITE)</t>
  </si>
  <si>
    <t>20/BFM107206/1508</t>
  </si>
  <si>
    <r>
      <t>EQUIPPED CABINET/</t>
    </r>
    <r>
      <rPr>
        <b/>
        <sz val="10"/>
        <color rgb="FFFF0000"/>
        <rFont val="Calibri"/>
        <family val="2"/>
        <scheme val="minor"/>
      </rPr>
      <t>Enclosure 6150</t>
    </r>
    <r>
      <rPr>
        <sz val="10"/>
        <color rgb="FFFF0000"/>
        <rFont val="Calibri"/>
        <family val="2"/>
        <scheme val="minor"/>
      </rPr>
      <t>;ASO</t>
    </r>
  </si>
  <si>
    <t>POWER CABLE FOR ENCLOSURE 6150 BATTERY only</t>
  </si>
  <si>
    <t>RPM777573/02800</t>
  </si>
  <si>
    <t>CABLE WITH CONNECTOR/BATTERY CABLE</t>
  </si>
  <si>
    <t>ETA WH 7/8/19</t>
  </si>
  <si>
    <t>NTM503112/2</t>
  </si>
  <si>
    <t>CABLE SET/Grounding cable set, 35mm², 6</t>
  </si>
  <si>
    <t>LLHHH COMBA</t>
  </si>
  <si>
    <t>LLHH COMBA</t>
  </si>
  <si>
    <t>ODI-065R16MM18JJJ-GQ</t>
  </si>
  <si>
    <t>ODI2-065R16M18J-GQ</t>
  </si>
  <si>
    <t>20/BFF90118/229</t>
  </si>
  <si>
    <t>DELIVERY UNIT/RADIO SINGLE; ASO</t>
  </si>
  <si>
    <t>BML901250/1</t>
  </si>
  <si>
    <t>RECTIFIER/PSU AC 02</t>
  </si>
  <si>
    <t>NTB1010354/1</t>
  </si>
  <si>
    <t>QUANTITY PACKAGE/Common Installation Mat</t>
  </si>
  <si>
    <t>NTB1010381/2</t>
  </si>
  <si>
    <t>MARKING SET/Main Remote 3-Sector</t>
  </si>
  <si>
    <t>RPM251143/2500</t>
  </si>
  <si>
    <t>CORD WITH PLUGS/Power cord for UK, Class</t>
  </si>
  <si>
    <t>RPM2533512/200M</t>
  </si>
  <si>
    <t>RPM777567/02500</t>
  </si>
  <si>
    <t>RPM919751/15M</t>
  </si>
  <si>
    <t>SET133069/1</t>
  </si>
  <si>
    <t>TIE STRAP/Hose clamp steel, Range 40 to</t>
  </si>
  <si>
    <t>SXK1251224/1</t>
  </si>
  <si>
    <t>ASSEMBLED PARTS/Mounting kit</t>
  </si>
  <si>
    <t>TFL90145/100M</t>
  </si>
  <si>
    <t>COPPER CONDUCTOR/AC power cabel 3x2,5 mm</t>
  </si>
  <si>
    <t>306 line item</t>
  </si>
  <si>
    <t>AMIEN - 011 1078 7505</t>
  </si>
  <si>
    <t>RESPONTRADE</t>
  </si>
  <si>
    <t>BCL</t>
  </si>
  <si>
    <t>HAMMER2</t>
  </si>
  <si>
    <t>LTE MAX - Twin Beam 63 Sites</t>
  </si>
  <si>
    <t>PO2</t>
  </si>
  <si>
    <t>HVC</t>
  </si>
  <si>
    <t>EXISTING</t>
  </si>
  <si>
    <t>Twin beam (1 sector)</t>
  </si>
  <si>
    <t>L1800</t>
  </si>
  <si>
    <t>Add Sector</t>
  </si>
  <si>
    <t>E.CO</t>
  </si>
  <si>
    <t>WK 33/2019</t>
  </si>
  <si>
    <t>To Swap Antenna from 8 ports to New new 12 ports</t>
  </si>
  <si>
    <t>Celcom Approved</t>
  </si>
  <si>
    <t>Sector 1</t>
  </si>
  <si>
    <t>Project Program</t>
  </si>
  <si>
    <t>Main Activity (PO With HW)</t>
  </si>
  <si>
    <t>PO</t>
  </si>
  <si>
    <t>Cluster</t>
  </si>
  <si>
    <t>SI02_Region</t>
  </si>
  <si>
    <t>Site Category</t>
  </si>
  <si>
    <t>REF No.</t>
  </si>
  <si>
    <t>PI06_LocationID</t>
  </si>
  <si>
    <t>Site Name</t>
  </si>
  <si>
    <t>Final RAN Project Plan</t>
  </si>
  <si>
    <t>Planned Tech</t>
  </si>
  <si>
    <t>Upgrade Type</t>
  </si>
  <si>
    <t># Sectors To Upgrade</t>
  </si>
  <si>
    <t>Premium Proposal</t>
  </si>
  <si>
    <t>SSR Sent to Celcom Regional Eportal</t>
  </si>
  <si>
    <t>SSR Celcom Regional Status (E Portal)</t>
  </si>
  <si>
    <t>Site Owner</t>
  </si>
  <si>
    <t>MS906 TP Approved</t>
  </si>
  <si>
    <t>PHS003_SRF sent to Celcom (E.co site)_2_Date</t>
  </si>
  <si>
    <t>SRF Status</t>
  </si>
  <si>
    <t>CME Status</t>
  </si>
  <si>
    <t>Comments</t>
  </si>
  <si>
    <t>Week Plan</t>
  </si>
  <si>
    <t>Assigned to ASP (Install ASP)</t>
  </si>
  <si>
    <t>Collection at Warehouse Plan</t>
  </si>
  <si>
    <t>Installation Start Plan</t>
  </si>
  <si>
    <t>Installation Finish Plan</t>
  </si>
  <si>
    <t>Integration Plan</t>
  </si>
  <si>
    <t>Remarks</t>
  </si>
  <si>
    <t>CAP UPGRADE H2B1 - TWB 92</t>
  </si>
  <si>
    <t>PO6</t>
  </si>
  <si>
    <t>B02238</t>
  </si>
  <si>
    <t>TMN PUCHONG TEKALI</t>
  </si>
  <si>
    <t>L18 &amp; L26</t>
  </si>
  <si>
    <t>1x4415B3+1x2217B7+ Reuse BB 5212</t>
  </si>
  <si>
    <t>SRF Issuance Completed</t>
  </si>
  <si>
    <t>CME Done (Jamaludin Sahli Sdn Bhd)</t>
  </si>
  <si>
    <t>Enclosure 6150 Arrived &amp; TWB Antenna Arrived</t>
  </si>
  <si>
    <t>CU H1 2019 - 552</t>
  </si>
  <si>
    <t>PO11</t>
  </si>
  <si>
    <t>NPC_Others</t>
  </si>
  <si>
    <t>B00414_Macro</t>
  </si>
  <si>
    <t>B00414</t>
  </si>
  <si>
    <t>KGENDAH</t>
  </si>
  <si>
    <t>Add CA</t>
  </si>
  <si>
    <t xml:space="preserve">Add L26    </t>
  </si>
  <si>
    <t>Add Layer</t>
  </si>
  <si>
    <t xml:space="preserve">Add L26 (Sector 1,3)    </t>
  </si>
  <si>
    <t>Reused exist BB1 5216 for G9L18L26, no touch on exist BB2 5216 for U9W21</t>
  </si>
  <si>
    <t>EDOTCO (M) SDN BHD</t>
  </si>
  <si>
    <t>CME done - Pending lock bar to concurrent (Elreka Sdn Bhd)</t>
  </si>
  <si>
    <t>P2</t>
  </si>
  <si>
    <t xml:space="preserve">Enclosure 6150 Arrived </t>
  </si>
  <si>
    <t>B00526_Macro</t>
  </si>
  <si>
    <t>B00526</t>
  </si>
  <si>
    <t>PR_MORIB</t>
  </si>
  <si>
    <t xml:space="preserve">Add L26 (Sector 1,2)    </t>
  </si>
  <si>
    <t>CME Done (Fourplus Sdn Bhd)</t>
  </si>
  <si>
    <t>Plan In Wk 32</t>
  </si>
  <si>
    <t>SC_Others</t>
  </si>
  <si>
    <t>B00563_Macro</t>
  </si>
  <si>
    <t>B00563</t>
  </si>
  <si>
    <t>BT6BANTING</t>
  </si>
  <si>
    <t>TBC (MFK Ventures Sdn Bhd)</t>
  </si>
  <si>
    <t>NPC_HVC</t>
  </si>
  <si>
    <t>B00768_Macro</t>
  </si>
  <si>
    <t>B00768</t>
  </si>
  <si>
    <t>BT12KAPAR</t>
  </si>
  <si>
    <t xml:space="preserve">  Add L21   </t>
  </si>
  <si>
    <t xml:space="preserve">  Add L21 (Sector 3)   </t>
  </si>
  <si>
    <t>Reused exist BB1 5216 GL --&gt; L18L21L26 + R503, reused exist BB2 5216 U --&gt; G18G9U9U21 + 2xR503</t>
  </si>
  <si>
    <t>DIGI TELECOMUNICATION SDN BHD</t>
  </si>
  <si>
    <t>Concurrent - Open &amp; Close feeder caging (Jamaludin Sahli Sdn Bhd)</t>
  </si>
  <si>
    <t>PC_HVC</t>
  </si>
  <si>
    <t>B02059_Macro</t>
  </si>
  <si>
    <t>B02059</t>
  </si>
  <si>
    <t>JLNJAMBUMERU</t>
  </si>
  <si>
    <r>
      <t xml:space="preserve">Add CA + </t>
    </r>
    <r>
      <rPr>
        <strike/>
        <sz val="8"/>
        <color rgb="FF000000"/>
        <rFont val="Ericsson Hilda Light"/>
      </rPr>
      <t>TWB</t>
    </r>
    <r>
      <rPr>
        <sz val="8"/>
        <color rgb="FF000000"/>
        <rFont val="Ericsson Hilda Light"/>
      </rPr>
      <t xml:space="preserve"> + SW only</t>
    </r>
  </si>
  <si>
    <r>
      <t xml:space="preserve">L18 (20MHz) Add L21 </t>
    </r>
    <r>
      <rPr>
        <strike/>
        <sz val="8"/>
        <color rgb="FF000000"/>
        <rFont val="Ericsson Hilda Light"/>
      </rPr>
      <t>TB_L26</t>
    </r>
  </si>
  <si>
    <t>Add Layer + TWB</t>
  </si>
  <si>
    <t>  Add L21 (Sector 1,3)  TB_L26 (Sector 3) L18 (20MHz) (Sector 2,3)</t>
  </si>
  <si>
    <t>New 1 x BB 6630 for all L, reconfig exist BB1 5212 L--&gt; U21, reconfig exist BB25216 U9U21--&gt; U9 | SW Only - BW and Power License + New 1 x BB 6630 for all L, reconfig exist BB1 5212 L--&gt; U21, reconfig exist BB25216 U9U21--&gt; U9</t>
  </si>
  <si>
    <t>Concurrent - BOC Caging (Piracom Sdn Bhd)</t>
  </si>
  <si>
    <t>P2 - SMU Pilot NSRM</t>
  </si>
  <si>
    <t>SC_WINBACK</t>
  </si>
  <si>
    <t>D00017_Macro</t>
  </si>
  <si>
    <t>D00017</t>
  </si>
  <si>
    <t>PASIRMAS3</t>
  </si>
  <si>
    <t>Add CA + TWB</t>
  </si>
  <si>
    <t xml:space="preserve">  Add L21 TB_L18 TB_L26 </t>
  </si>
  <si>
    <t xml:space="preserve">  Add L21 (Sector 1,2,3) TB_L18 (Sector 3) TB_L26 (Sector 3) </t>
  </si>
  <si>
    <t>New 1 x BB 6630 for L, reconfig exist BB 5216 for G9G18U9, reuse exist DUW_U21</t>
  </si>
  <si>
    <t>CME Done</t>
  </si>
  <si>
    <t>P2 (MCMC Broadband Test)</t>
  </si>
  <si>
    <t>WK 34/2019</t>
  </si>
  <si>
    <t>TWB Antenna No Stock (ETA 3 Aug)</t>
  </si>
  <si>
    <t>D00084_Macro</t>
  </si>
  <si>
    <t>D00084</t>
  </si>
  <si>
    <t>BANHUATHIN</t>
  </si>
  <si>
    <t xml:space="preserve">  Add L21 TB_L18  </t>
  </si>
  <si>
    <t xml:space="preserve">  Add L21 (Sector 3) TB_L18 (Sector 3)  </t>
  </si>
  <si>
    <t>New 1 x BB 6630 for L, reused exist BB1 5216 for G18W21, reused exist BB2 5212 for U9, Decom DUW for W21</t>
  </si>
  <si>
    <t>B00633_Macro</t>
  </si>
  <si>
    <t>B00633</t>
  </si>
  <si>
    <t>SEK6SHLM</t>
  </si>
  <si>
    <r>
      <t xml:space="preserve">Add CA </t>
    </r>
    <r>
      <rPr>
        <strike/>
        <sz val="8"/>
        <color rgb="FF000000"/>
        <rFont val="Ericsson Hilda Light"/>
      </rPr>
      <t>+ TWB</t>
    </r>
  </si>
  <si>
    <r>
      <t xml:space="preserve">  Add L21 </t>
    </r>
    <r>
      <rPr>
        <strike/>
        <sz val="8"/>
        <color rgb="FF000000"/>
        <rFont val="Ericsson Hilda Light"/>
      </rPr>
      <t>TB_L18 TB_L26 TB_L21</t>
    </r>
  </si>
  <si>
    <r>
      <t xml:space="preserve">Add Layer </t>
    </r>
    <r>
      <rPr>
        <strike/>
        <sz val="8"/>
        <color rgb="FF000000"/>
        <rFont val="Ericsson Hilda Light"/>
      </rPr>
      <t>+ TWB</t>
    </r>
  </si>
  <si>
    <r>
      <t xml:space="preserve">  Add L21 (Sector 3) </t>
    </r>
    <r>
      <rPr>
        <strike/>
        <sz val="8"/>
        <color rgb="FF000000"/>
        <rFont val="Ericsson Hilda Light"/>
      </rPr>
      <t>TB_L18 (Sector 3) TB_L26 (Sector 3) TB_L21 (Sector 3)</t>
    </r>
  </si>
  <si>
    <t>New 1 x BB 6630 for all L, reconfig exist BB1 5216 for G9U9, reconfig exist BB2 5216 for U21</t>
  </si>
  <si>
    <t>MAXIS COMMUNICATION BERHAD</t>
  </si>
  <si>
    <t>TP_Not Required</t>
  </si>
  <si>
    <t>CME Partially completed-Pending Belting  (KTP Networks Sdn Bhd)</t>
  </si>
  <si>
    <t>Enclosure 6150 Out  of Stock (ETA 3 Aug)</t>
  </si>
  <si>
    <t>PC_Others</t>
  </si>
  <si>
    <t>T00434_Macro</t>
  </si>
  <si>
    <t>T00434</t>
  </si>
  <si>
    <t>CHENDERING2</t>
  </si>
  <si>
    <r>
      <t>  Add L21</t>
    </r>
    <r>
      <rPr>
        <strike/>
        <sz val="8"/>
        <color rgb="FF000000"/>
        <rFont val="Ericsson Hilda Light"/>
      </rPr>
      <t xml:space="preserve"> TB_L18 TB_L26 </t>
    </r>
  </si>
  <si>
    <r>
      <t xml:space="preserve">  Add L21 (Sector 2) </t>
    </r>
    <r>
      <rPr>
        <strike/>
        <sz val="8"/>
        <color rgb="FF000000"/>
        <rFont val="Ericsson Hilda Light"/>
      </rPr>
      <t xml:space="preserve">TB_L18 (Sector 2) TB_L26 (Sector 2) </t>
    </r>
  </si>
  <si>
    <t>New 1 x BB 6630 for L, reused exist BB1 5212 for W21, decom DUW_W21</t>
  </si>
  <si>
    <t>Ready</t>
  </si>
  <si>
    <t>P2 - MCMC Wireless Broadband - Pahang</t>
  </si>
  <si>
    <t>B01846_Macro</t>
  </si>
  <si>
    <t>B01846</t>
  </si>
  <si>
    <t>RD_TMNMEWHBARUKLG</t>
  </si>
  <si>
    <r>
      <t xml:space="preserve">  Add L21 </t>
    </r>
    <r>
      <rPr>
        <strike/>
        <sz val="8"/>
        <color rgb="FF000000"/>
        <rFont val="Ericsson Hilda Light"/>
      </rPr>
      <t xml:space="preserve">TB_L18  </t>
    </r>
  </si>
  <si>
    <r>
      <t xml:space="preserve">  Add L21 (Sector 2,3) </t>
    </r>
    <r>
      <rPr>
        <strike/>
        <sz val="8"/>
        <color rgb="FF000000"/>
        <rFont val="Ericsson Hilda Light"/>
      </rPr>
      <t xml:space="preserve">TB_L18 (Sector 3)  </t>
    </r>
  </si>
  <si>
    <t>B01459_Macro</t>
  </si>
  <si>
    <t>B01459</t>
  </si>
  <si>
    <t>JLNKRISTAL2SEK7</t>
  </si>
  <si>
    <r>
      <t>  Add L21 (Sector 2)</t>
    </r>
    <r>
      <rPr>
        <strike/>
        <sz val="8"/>
        <color rgb="FF000000"/>
        <rFont val="Ericsson Hilda Light"/>
      </rPr>
      <t xml:space="preserve"> TB_L18 (Sector 2)  </t>
    </r>
  </si>
  <si>
    <t>New 1 x BB 6630 for all L, reconfig exist BB1 5212 L--&gt; U21, reconfig exist BB25216 U9U21--&gt; U9</t>
  </si>
  <si>
    <t>KONSORTIUM JARINGAN SELANGOR SDN BHD</t>
  </si>
  <si>
    <t>B00666</t>
  </si>
  <si>
    <t>VLBDRSGBUAYA</t>
  </si>
  <si>
    <t>Twin beam (2 sector)</t>
  </si>
  <si>
    <t>Sector 2,3</t>
  </si>
  <si>
    <t>E: 2x4415B3+reuse5216 L18</t>
  </si>
  <si>
    <t>KDU1370004/1</t>
  </si>
  <si>
    <t>PROCESSOR UNIT/NRU 0201 (110/230AC)</t>
  </si>
  <si>
    <t>KRE1012395/2</t>
  </si>
  <si>
    <t>ANTENNA UNIT/Robust GNSS active antenna</t>
  </si>
  <si>
    <t>RDH10250/1</t>
  </si>
  <si>
    <t>OPTICAL TRANSCEIVER/SFP+ MM 10GB-SR/SW 2</t>
  </si>
  <si>
    <t>RDH10252/7</t>
  </si>
  <si>
    <t>OPTICAL TRANSCEIVER/QSFP+ 40GBASE-SR4 -5</t>
  </si>
  <si>
    <t>RDH10265/3</t>
  </si>
  <si>
    <t>OPTICAL TRANSCEIVER/SFP+ CPRI &amp; 10GBase-</t>
  </si>
  <si>
    <t>RDH10265/32</t>
  </si>
  <si>
    <t>OPTICAL TRANSCEIVER/SFP+ 10GBase-LR Tx 1</t>
  </si>
  <si>
    <t>RDH901072/3</t>
  </si>
  <si>
    <t>OPTICAL TRANSCEIVER/SFP+ 25G Ethernet Lo</t>
  </si>
  <si>
    <t>RPM2534701/10M</t>
  </si>
  <si>
    <t>CABLE WITH CONNECTOR/2f LCD-LCD SM</t>
  </si>
  <si>
    <t>RPM2534701/3000</t>
  </si>
  <si>
    <t>RPM2534701/5000</t>
  </si>
  <si>
    <t>RPM2534801/2000</t>
  </si>
  <si>
    <t>CABLE WITH CONNECTOR/2f LCD-LCD MM OM4</t>
  </si>
  <si>
    <t>RPM2534801/3000</t>
  </si>
  <si>
    <t>RPM2534891/5000</t>
  </si>
  <si>
    <t>CABLE WITH CONNECTOR/8f LCD-MPO OM4 fano</t>
  </si>
  <si>
    <t>RPM2534901/5000</t>
  </si>
  <si>
    <t>CABLE WITH CONNECTOR/SM 12f MTP/APC-MTP/</t>
  </si>
  <si>
    <t>RPM2534934/5000</t>
  </si>
  <si>
    <t>CABLE WITH CONNECTOR/SM 8f LCD-MPO fanou</t>
  </si>
  <si>
    <t>RPM2534961/3000</t>
  </si>
  <si>
    <t>CABLE WITH CONNECTOR/MM OM3 12f MTP (fem</t>
  </si>
  <si>
    <t>RPM777435/01000</t>
  </si>
  <si>
    <t>RPM777484/01500</t>
  </si>
  <si>
    <t>CABLE WITH CONNECTOR/AC POWER CABLE</t>
  </si>
  <si>
    <t>RPM777565/01000</t>
  </si>
  <si>
    <t>ALLOCATED NUMBER/SIGNAL CABLE</t>
  </si>
  <si>
    <t>RPM777565/06000</t>
  </si>
  <si>
    <t>RPM777573/01900</t>
  </si>
  <si>
    <t>TSR951339/1500</t>
  </si>
  <si>
    <t>CONNECTION CABLE/GPS RF jumper N(f)-SMA(</t>
  </si>
  <si>
    <t>329 line item</t>
  </si>
  <si>
    <t>ECM11.100210.20001</t>
  </si>
  <si>
    <t>Q00253PUSPAKOMBTU</t>
  </si>
  <si>
    <t>10m x 12</t>
  </si>
  <si>
    <t>85m x 4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</si>
</sst>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Ericsson Hilda Light"/>
    </font>
    <font>
      <sz val="11"/>
      <color rgb="FF000000"/>
      <name val="Calibri"/>
      <family val="2"/>
    </font>
    <font>
      <b/>
      <sz val="8"/>
      <color rgb="FF000000"/>
      <name val="Ericsson Hilda Light"/>
    </font>
    <font>
      <strike/>
      <sz val="8"/>
      <color rgb="FF000000"/>
      <name val="Ericsson Hilda Light"/>
    </font>
    <font>
      <sz val="8"/>
      <color rgb="FFFF0000"/>
      <name val="Ericsson Hilda Light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CC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9">
    <xf numFmtId="0" fontId="0" fillId="0" borderId="0"/>
    <xf numFmtId="0" fontId="17" fillId="0" borderId="0" applyFill="0" applyBorder="0"/>
    <xf numFmtId="0" fontId="17" fillId="0" borderId="0" applyFill="0" applyBorder="0"/>
    <xf numFmtId="0" fontId="17" fillId="2" borderId="0" applyFill="0" applyBorder="0"/>
    <xf numFmtId="0" fontId="26" fillId="0" borderId="0">
      <alignment vertical="top"/>
    </xf>
    <xf numFmtId="0" fontId="16" fillId="0" borderId="0"/>
    <xf numFmtId="0" fontId="28" fillId="0" borderId="0"/>
    <xf numFmtId="0" fontId="37" fillId="0" borderId="0"/>
    <xf numFmtId="0" fontId="15" fillId="0" borderId="0"/>
    <xf numFmtId="0" fontId="17" fillId="2" borderId="0" applyFill="0" applyBorder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44" fontId="37" fillId="0" borderId="0" applyFont="0" applyFill="0" applyBorder="0" applyAlignment="0" applyProtection="0"/>
    <xf numFmtId="0" fontId="57" fillId="0" borderId="0"/>
    <xf numFmtId="0" fontId="37" fillId="0" borderId="0"/>
    <xf numFmtId="9" fontId="58" fillId="0" borderId="0" applyFont="0" applyFill="0" applyBorder="0" applyAlignment="0" applyProtection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3">
    <xf numFmtId="0" fontId="0" fillId="0" borderId="0" xfId="0"/>
    <xf numFmtId="0" fontId="19" fillId="0" borderId="0" xfId="0" applyFont="1" applyAlignment="1" applyProtection="1">
      <alignment horizontal="center"/>
      <protection locked="0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wrapText="1"/>
    </xf>
    <xf numFmtId="0" fontId="21" fillId="2" borderId="0" xfId="0" applyFont="1" applyFill="1" applyAlignment="1">
      <alignment horizontal="right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0" fillId="2" borderId="0" xfId="0" applyFont="1" applyFill="1" applyAlignment="1">
      <alignment vertical="top"/>
    </xf>
    <xf numFmtId="0" fontId="20" fillId="2" borderId="1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right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5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left" vertical="top"/>
    </xf>
    <xf numFmtId="0" fontId="29" fillId="0" borderId="0" xfId="0" applyFont="1"/>
    <xf numFmtId="0" fontId="29" fillId="4" borderId="0" xfId="0" applyFont="1" applyFill="1"/>
    <xf numFmtId="0" fontId="29" fillId="2" borderId="0" xfId="0" applyFont="1" applyFill="1"/>
    <xf numFmtId="0" fontId="29" fillId="2" borderId="0" xfId="0" applyFont="1" applyFill="1" applyAlignment="1">
      <alignment horizontal="center" vertical="center" wrapText="1"/>
    </xf>
    <xf numFmtId="0" fontId="24" fillId="2" borderId="0" xfId="0" applyFont="1" applyFill="1" applyAlignment="1" applyProtection="1">
      <alignment horizontal="center"/>
      <protection locked="0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20" fillId="2" borderId="0" xfId="0" applyFont="1" applyFill="1" applyAlignment="1">
      <alignment vertical="center"/>
    </xf>
    <xf numFmtId="0" fontId="34" fillId="2" borderId="0" xfId="0" applyFont="1" applyFill="1" applyAlignment="1">
      <alignment horizontal="right"/>
    </xf>
    <xf numFmtId="0" fontId="21" fillId="2" borderId="3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9" fillId="0" borderId="1" xfId="9" applyFont="1" applyFill="1" applyBorder="1" applyAlignment="1" applyProtection="1">
      <alignment horizontal="center" vertical="center"/>
      <protection locked="0"/>
    </xf>
    <xf numFmtId="0" fontId="29" fillId="0" borderId="1" xfId="7" applyFont="1" applyBorder="1" applyAlignment="1">
      <alignment horizontal="left" vertical="top"/>
    </xf>
    <xf numFmtId="0" fontId="22" fillId="3" borderId="1" xfId="0" applyFont="1" applyFill="1" applyBorder="1"/>
    <xf numFmtId="0" fontId="29" fillId="0" borderId="1" xfId="7" applyFont="1" applyBorder="1" applyAlignment="1">
      <alignment vertical="top"/>
    </xf>
    <xf numFmtId="0" fontId="32" fillId="0" borderId="1" xfId="7" applyFont="1" applyBorder="1" applyAlignment="1">
      <alignment horizontal="left"/>
    </xf>
    <xf numFmtId="0" fontId="32" fillId="0" borderId="1" xfId="7" applyFont="1" applyBorder="1" applyAlignment="1">
      <alignment horizontal="center"/>
    </xf>
    <xf numFmtId="0" fontId="20" fillId="0" borderId="1" xfId="7" applyFont="1" applyBorder="1" applyAlignment="1">
      <alignment horizontal="left"/>
    </xf>
    <xf numFmtId="0" fontId="37" fillId="0" borderId="1" xfId="7" applyBorder="1"/>
    <xf numFmtId="0" fontId="29" fillId="0" borderId="1" xfId="7" applyFont="1" applyBorder="1" applyAlignment="1">
      <alignment horizontal="center"/>
    </xf>
    <xf numFmtId="0" fontId="37" fillId="0" borderId="0" xfId="7"/>
    <xf numFmtId="0" fontId="29" fillId="0" borderId="1" xfId="7" applyFont="1" applyBorder="1" applyAlignment="1">
      <alignment horizontal="left"/>
    </xf>
    <xf numFmtId="0" fontId="20" fillId="0" borderId="0" xfId="7" applyFont="1" applyAlignment="1">
      <alignment horizontal="center"/>
    </xf>
    <xf numFmtId="0" fontId="32" fillId="0" borderId="1" xfId="7" applyFont="1" applyBorder="1" applyAlignment="1">
      <alignment vertical="center"/>
    </xf>
    <xf numFmtId="0" fontId="20" fillId="0" borderId="1" xfId="7" applyFont="1" applyBorder="1" applyAlignment="1">
      <alignment horizontal="center"/>
    </xf>
    <xf numFmtId="0" fontId="20" fillId="0" borderId="1" xfId="7" applyFont="1" applyBorder="1"/>
    <xf numFmtId="0" fontId="20" fillId="0" borderId="1" xfId="7" applyFont="1" applyBorder="1" applyAlignment="1">
      <alignment horizontal="center" wrapText="1"/>
    </xf>
    <xf numFmtId="0" fontId="32" fillId="0" borderId="1" xfId="7" applyFont="1" applyBorder="1" applyAlignment="1">
      <alignment horizontal="left" vertical="center"/>
    </xf>
    <xf numFmtId="0" fontId="29" fillId="0" borderId="1" xfId="7" applyFont="1" applyBorder="1" applyAlignment="1">
      <alignment horizontal="center" wrapText="1"/>
    </xf>
    <xf numFmtId="0" fontId="29" fillId="0" borderId="1" xfId="7" applyFont="1" applyBorder="1" applyAlignment="1">
      <alignment horizontal="left" vertical="center"/>
    </xf>
    <xf numFmtId="0" fontId="29" fillId="0" borderId="1" xfId="7" applyFont="1" applyBorder="1"/>
    <xf numFmtId="0" fontId="32" fillId="0" borderId="1" xfId="7" applyFont="1" applyBorder="1"/>
    <xf numFmtId="0" fontId="37" fillId="0" borderId="1" xfId="7" applyBorder="1" applyAlignment="1">
      <alignment horizontal="center"/>
    </xf>
    <xf numFmtId="0" fontId="32" fillId="0" borderId="1" xfId="7" applyFont="1" applyBorder="1" applyAlignment="1">
      <alignment vertical="top"/>
    </xf>
    <xf numFmtId="0" fontId="32" fillId="0" borderId="1" xfId="7" applyFont="1" applyBorder="1" applyAlignment="1">
      <alignment horizontal="center" vertical="top"/>
    </xf>
    <xf numFmtId="0" fontId="37" fillId="0" borderId="0" xfId="7" applyAlignment="1">
      <alignment horizontal="center"/>
    </xf>
    <xf numFmtId="0" fontId="32" fillId="0" borderId="1" xfId="7" applyFont="1" applyBorder="1" applyAlignment="1">
      <alignment vertical="center" wrapText="1"/>
    </xf>
    <xf numFmtId="0" fontId="20" fillId="2" borderId="0" xfId="0" applyFont="1" applyFill="1" applyAlignment="1">
      <alignment horizontal="left"/>
    </xf>
    <xf numFmtId="0" fontId="32" fillId="0" borderId="1" xfId="0" applyFont="1" applyBorder="1" applyAlignment="1">
      <alignment horizontal="left" vertical="center"/>
    </xf>
    <xf numFmtId="0" fontId="29" fillId="0" borderId="1" xfId="7" applyFont="1" applyBorder="1" applyAlignment="1">
      <alignment horizontal="center" vertical="top"/>
    </xf>
    <xf numFmtId="0" fontId="29" fillId="6" borderId="0" xfId="7" applyFont="1" applyFill="1" applyAlignment="1">
      <alignment horizontal="right"/>
    </xf>
    <xf numFmtId="0" fontId="29" fillId="0" borderId="0" xfId="7" applyFont="1" applyAlignment="1">
      <alignment horizontal="right"/>
    </xf>
    <xf numFmtId="0" fontId="27" fillId="6" borderId="0" xfId="7" applyFont="1" applyFill="1" applyAlignment="1" applyProtection="1">
      <alignment horizontal="right"/>
      <protection locked="0"/>
    </xf>
    <xf numFmtId="0" fontId="29" fillId="5" borderId="0" xfId="7" applyFont="1" applyFill="1" applyAlignment="1">
      <alignment horizontal="right"/>
    </xf>
    <xf numFmtId="0" fontId="32" fillId="0" borderId="1" xfId="0" applyFont="1" applyBorder="1" applyAlignment="1">
      <alignment horizontal="left" vertical="top"/>
    </xf>
    <xf numFmtId="164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29" fillId="0" borderId="1" xfId="0" applyFont="1" applyBorder="1"/>
    <xf numFmtId="0" fontId="32" fillId="0" borderId="11" xfId="0" applyFont="1" applyBorder="1" applyAlignment="1">
      <alignment horizontal="left"/>
    </xf>
    <xf numFmtId="0" fontId="20" fillId="0" borderId="13" xfId="7" applyFont="1" applyBorder="1" applyAlignment="1">
      <alignment horizontal="center"/>
    </xf>
    <xf numFmtId="0" fontId="37" fillId="0" borderId="0" xfId="7" applyAlignment="1">
      <alignment horizontal="center" vertical="center"/>
    </xf>
    <xf numFmtId="164" fontId="32" fillId="0" borderId="1" xfId="0" applyNumberFormat="1" applyFont="1" applyBorder="1" applyAlignment="1">
      <alignment horizontal="left" vertical="center" wrapText="1"/>
    </xf>
    <xf numFmtId="0" fontId="40" fillId="0" borderId="1" xfId="7" applyFont="1" applyBorder="1" applyAlignment="1">
      <alignment horizontal="center" vertical="center"/>
    </xf>
    <xf numFmtId="0" fontId="39" fillId="17" borderId="0" xfId="18" applyFont="1" applyFill="1" applyAlignment="1">
      <alignment vertical="center"/>
    </xf>
    <xf numFmtId="0" fontId="39" fillId="18" borderId="0" xfId="18" applyFont="1" applyFill="1" applyAlignment="1">
      <alignment horizontal="center" vertical="center"/>
    </xf>
    <xf numFmtId="0" fontId="39" fillId="19" borderId="0" xfId="18" applyFont="1" applyFill="1" applyAlignment="1">
      <alignment horizontal="center" vertical="center"/>
    </xf>
    <xf numFmtId="0" fontId="39" fillId="17" borderId="0" xfId="18" applyFont="1" applyFill="1"/>
    <xf numFmtId="0" fontId="6" fillId="0" borderId="0" xfId="18"/>
    <xf numFmtId="0" fontId="39" fillId="17" borderId="11" xfId="18" applyFont="1" applyFill="1" applyBorder="1" applyAlignment="1">
      <alignment vertical="center"/>
    </xf>
    <xf numFmtId="0" fontId="39" fillId="17" borderId="11" xfId="18" applyFont="1" applyFill="1" applyBorder="1" applyAlignment="1">
      <alignment horizontal="center" vertical="center"/>
    </xf>
    <xf numFmtId="0" fontId="39" fillId="17" borderId="11" xfId="18" applyFont="1" applyFill="1" applyBorder="1"/>
    <xf numFmtId="0" fontId="39" fillId="0" borderId="11" xfId="18" applyFont="1" applyBorder="1" applyAlignment="1">
      <alignment vertical="center"/>
    </xf>
    <xf numFmtId="0" fontId="32" fillId="0" borderId="0" xfId="18" applyFont="1" applyAlignment="1">
      <alignment vertical="center"/>
    </xf>
    <xf numFmtId="0" fontId="32" fillId="0" borderId="0" xfId="18" applyFont="1" applyAlignment="1">
      <alignment horizontal="center" vertical="center"/>
    </xf>
    <xf numFmtId="0" fontId="32" fillId="0" borderId="0" xfId="18" applyFont="1"/>
    <xf numFmtId="0" fontId="32" fillId="0" borderId="0" xfId="0" applyFont="1"/>
    <xf numFmtId="0" fontId="0" fillId="0" borderId="0" xfId="0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32" fillId="0" borderId="1" xfId="7" applyFont="1" applyBorder="1" applyAlignment="1">
      <alignment horizontal="center" vertical="center"/>
    </xf>
    <xf numFmtId="0" fontId="32" fillId="0" borderId="17" xfId="7" applyFont="1" applyBorder="1" applyAlignment="1">
      <alignment horizontal="center" vertical="center"/>
    </xf>
    <xf numFmtId="0" fontId="32" fillId="0" borderId="18" xfId="7" applyFont="1" applyBorder="1" applyAlignment="1">
      <alignment horizontal="center" vertical="center"/>
    </xf>
    <xf numFmtId="0" fontId="32" fillId="0" borderId="20" xfId="7" applyFont="1" applyBorder="1" applyAlignment="1">
      <alignment horizontal="left"/>
    </xf>
    <xf numFmtId="0" fontId="32" fillId="0" borderId="21" xfId="7" applyFont="1" applyBorder="1" applyAlignment="1">
      <alignment horizontal="left"/>
    </xf>
    <xf numFmtId="0" fontId="32" fillId="0" borderId="23" xfId="7" applyFont="1" applyBorder="1" applyAlignment="1">
      <alignment horizontal="left"/>
    </xf>
    <xf numFmtId="0" fontId="32" fillId="0" borderId="22" xfId="7" applyFont="1" applyBorder="1" applyAlignment="1">
      <alignment horizontal="left"/>
    </xf>
    <xf numFmtId="0" fontId="40" fillId="0" borderId="21" xfId="7" applyFont="1" applyBorder="1" applyAlignment="1">
      <alignment horizontal="left"/>
    </xf>
    <xf numFmtId="0" fontId="32" fillId="0" borderId="24" xfId="7" applyFont="1" applyBorder="1" applyAlignment="1">
      <alignment vertical="center" wrapText="1"/>
    </xf>
    <xf numFmtId="0" fontId="32" fillId="0" borderId="21" xfId="7" applyFont="1" applyBorder="1" applyAlignment="1">
      <alignment vertical="center" wrapText="1"/>
    </xf>
    <xf numFmtId="0" fontId="32" fillId="0" borderId="22" xfId="7" applyFont="1" applyBorder="1" applyAlignment="1">
      <alignment vertical="center" wrapText="1"/>
    </xf>
    <xf numFmtId="0" fontId="29" fillId="0" borderId="21" xfId="7" applyFont="1" applyBorder="1"/>
    <xf numFmtId="0" fontId="40" fillId="0" borderId="21" xfId="7" applyFont="1" applyBorder="1" applyAlignment="1">
      <alignment horizontal="left" vertical="center"/>
    </xf>
    <xf numFmtId="0" fontId="32" fillId="0" borderId="21" xfId="7" applyFont="1" applyBorder="1" applyAlignment="1">
      <alignment horizontal="left" vertical="center"/>
    </xf>
    <xf numFmtId="0" fontId="32" fillId="0" borderId="22" xfId="7" applyFont="1" applyBorder="1" applyAlignment="1">
      <alignment horizontal="left" vertical="center"/>
    </xf>
    <xf numFmtId="0" fontId="32" fillId="0" borderId="21" xfId="7" applyFont="1" applyBorder="1" applyAlignment="1">
      <alignment vertical="top"/>
    </xf>
    <xf numFmtId="0" fontId="29" fillId="0" borderId="22" xfId="7" applyFont="1" applyBorder="1" applyAlignment="1">
      <alignment horizontal="left" vertical="center"/>
    </xf>
    <xf numFmtId="0" fontId="32" fillId="0" borderId="20" xfId="7" applyFont="1" applyBorder="1" applyAlignment="1">
      <alignment vertical="top"/>
    </xf>
    <xf numFmtId="0" fontId="29" fillId="0" borderId="21" xfId="7" applyFont="1" applyBorder="1" applyAlignment="1">
      <alignment vertical="top"/>
    </xf>
    <xf numFmtId="0" fontId="32" fillId="0" borderId="24" xfId="7" applyFont="1" applyBorder="1" applyAlignment="1">
      <alignment horizontal="left"/>
    </xf>
    <xf numFmtId="0" fontId="29" fillId="0" borderId="23" xfId="7" applyFont="1" applyBorder="1" applyAlignment="1">
      <alignment vertical="top"/>
    </xf>
    <xf numFmtId="0" fontId="29" fillId="0" borderId="19" xfId="7" applyFont="1" applyBorder="1" applyAlignment="1">
      <alignment vertical="top"/>
    </xf>
    <xf numFmtId="0" fontId="29" fillId="0" borderId="20" xfId="7" applyFont="1" applyBorder="1" applyAlignment="1">
      <alignment vertical="top"/>
    </xf>
    <xf numFmtId="0" fontId="40" fillId="0" borderId="20" xfId="7" applyFont="1" applyBorder="1" applyAlignment="1">
      <alignment horizontal="left"/>
    </xf>
    <xf numFmtId="0" fontId="29" fillId="0" borderId="21" xfId="7" applyFont="1" applyBorder="1" applyAlignment="1">
      <alignment horizontal="left"/>
    </xf>
    <xf numFmtId="0" fontId="32" fillId="0" borderId="21" xfId="7" applyFont="1" applyBorder="1" applyAlignment="1">
      <alignment vertical="center"/>
    </xf>
    <xf numFmtId="0" fontId="32" fillId="0" borderId="23" xfId="7" applyFont="1" applyBorder="1" applyAlignment="1">
      <alignment vertical="center"/>
    </xf>
    <xf numFmtId="0" fontId="32" fillId="0" borderId="22" xfId="7" applyFont="1" applyBorder="1" applyAlignment="1">
      <alignment vertical="center"/>
    </xf>
    <xf numFmtId="0" fontId="40" fillId="0" borderId="32" xfId="7" applyFont="1" applyBorder="1" applyAlignment="1">
      <alignment horizontal="left"/>
    </xf>
    <xf numFmtId="0" fontId="32" fillId="0" borderId="33" xfId="7" applyFont="1" applyBorder="1" applyAlignment="1">
      <alignment horizontal="left"/>
    </xf>
    <xf numFmtId="0" fontId="40" fillId="0" borderId="33" xfId="7" applyFont="1" applyBorder="1" applyAlignment="1">
      <alignment horizontal="left"/>
    </xf>
    <xf numFmtId="0" fontId="29" fillId="0" borderId="33" xfId="7" applyFont="1" applyBorder="1" applyAlignment="1">
      <alignment horizontal="left"/>
    </xf>
    <xf numFmtId="0" fontId="32" fillId="0" borderId="33" xfId="7" applyFont="1" applyBorder="1" applyAlignment="1">
      <alignment horizontal="left" vertical="center"/>
    </xf>
    <xf numFmtId="0" fontId="32" fillId="0" borderId="33" xfId="7" applyFont="1" applyBorder="1" applyAlignment="1">
      <alignment vertical="center"/>
    </xf>
    <xf numFmtId="0" fontId="32" fillId="0" borderId="35" xfId="7" applyFont="1" applyBorder="1" applyAlignment="1">
      <alignment vertical="center"/>
    </xf>
    <xf numFmtId="0" fontId="32" fillId="0" borderId="36" xfId="7" applyFont="1" applyBorder="1" applyAlignment="1">
      <alignment horizontal="left"/>
    </xf>
    <xf numFmtId="166" fontId="29" fillId="0" borderId="33" xfId="7" applyNumberFormat="1" applyFont="1" applyBorder="1" applyAlignment="1">
      <alignment horizontal="left" vertical="center"/>
    </xf>
    <xf numFmtId="0" fontId="32" fillId="0" borderId="34" xfId="7" applyFont="1" applyBorder="1" applyAlignment="1">
      <alignment vertical="center"/>
    </xf>
    <xf numFmtId="0" fontId="32" fillId="0" borderId="34" xfId="7" applyFont="1" applyBorder="1" applyAlignment="1">
      <alignment horizontal="left"/>
    </xf>
    <xf numFmtId="0" fontId="32" fillId="0" borderId="35" xfId="7" applyFont="1" applyBorder="1" applyAlignment="1">
      <alignment horizontal="left" vertical="center"/>
    </xf>
    <xf numFmtId="0" fontId="32" fillId="0" borderId="31" xfId="7" applyFont="1" applyBorder="1" applyAlignment="1">
      <alignment horizontal="left"/>
    </xf>
    <xf numFmtId="0" fontId="32" fillId="0" borderId="32" xfId="7" applyFont="1" applyBorder="1" applyAlignment="1">
      <alignment horizontal="left" vertical="center"/>
    </xf>
    <xf numFmtId="0" fontId="32" fillId="0" borderId="35" xfId="7" applyFont="1" applyBorder="1" applyAlignment="1">
      <alignment horizontal="left"/>
    </xf>
    <xf numFmtId="0" fontId="32" fillId="0" borderId="36" xfId="7" applyFont="1" applyBorder="1" applyAlignment="1">
      <alignment vertical="center" wrapText="1"/>
    </xf>
    <xf numFmtId="0" fontId="32" fillId="0" borderId="33" xfId="7" applyFont="1" applyBorder="1" applyAlignment="1">
      <alignment vertical="center" wrapText="1"/>
    </xf>
    <xf numFmtId="0" fontId="32" fillId="0" borderId="35" xfId="7" applyFont="1" applyBorder="1" applyAlignment="1">
      <alignment vertical="center" wrapText="1"/>
    </xf>
    <xf numFmtId="0" fontId="29" fillId="0" borderId="33" xfId="7" applyFont="1" applyBorder="1"/>
    <xf numFmtId="0" fontId="32" fillId="0" borderId="32" xfId="7" applyFont="1" applyBorder="1" applyAlignment="1">
      <alignment horizontal="left"/>
    </xf>
    <xf numFmtId="0" fontId="32" fillId="0" borderId="33" xfId="7" applyFont="1" applyBorder="1" applyAlignment="1">
      <alignment vertical="top"/>
    </xf>
    <xf numFmtId="0" fontId="29" fillId="0" borderId="35" xfId="7" applyFont="1" applyBorder="1" applyAlignment="1">
      <alignment horizontal="left" vertical="center"/>
    </xf>
    <xf numFmtId="0" fontId="32" fillId="0" borderId="32" xfId="7" applyFont="1" applyBorder="1" applyAlignment="1">
      <alignment vertical="top"/>
    </xf>
    <xf numFmtId="0" fontId="29" fillId="0" borderId="33" xfId="7" applyFont="1" applyBorder="1" applyAlignment="1">
      <alignment vertical="top"/>
    </xf>
    <xf numFmtId="0" fontId="29" fillId="0" borderId="34" xfId="7" applyFont="1" applyBorder="1" applyAlignment="1">
      <alignment vertical="top"/>
    </xf>
    <xf numFmtId="0" fontId="29" fillId="0" borderId="38" xfId="7" applyFont="1" applyBorder="1" applyAlignment="1">
      <alignment vertical="top"/>
    </xf>
    <xf numFmtId="0" fontId="29" fillId="0" borderId="32" xfId="7" applyFont="1" applyBorder="1" applyAlignment="1">
      <alignment vertical="top"/>
    </xf>
    <xf numFmtId="0" fontId="29" fillId="0" borderId="21" xfId="7" applyFont="1" applyBorder="1" applyAlignment="1">
      <alignment horizontal="left" vertical="center"/>
    </xf>
    <xf numFmtId="0" fontId="32" fillId="0" borderId="20" xfId="7" applyFont="1" applyBorder="1" applyAlignment="1">
      <alignment horizontal="left" vertical="top"/>
    </xf>
    <xf numFmtId="0" fontId="32" fillId="0" borderId="22" xfId="7" applyFont="1" applyBorder="1" applyAlignment="1">
      <alignment horizontal="left" vertical="top"/>
    </xf>
    <xf numFmtId="0" fontId="32" fillId="0" borderId="21" xfId="7" applyFont="1" applyBorder="1"/>
    <xf numFmtId="0" fontId="0" fillId="20" borderId="0" xfId="0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2" fillId="0" borderId="1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center"/>
    </xf>
    <xf numFmtId="0" fontId="29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top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32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2" borderId="0" xfId="0" applyFont="1" applyFill="1" applyAlignment="1">
      <alignment horizontal="center" vertical="center" wrapText="1"/>
    </xf>
    <xf numFmtId="0" fontId="32" fillId="5" borderId="22" xfId="18" applyFont="1" applyFill="1" applyBorder="1" applyAlignment="1">
      <alignment horizontal="left" vertical="center"/>
    </xf>
    <xf numFmtId="0" fontId="32" fillId="5" borderId="21" xfId="7" applyFont="1" applyFill="1" applyBorder="1" applyAlignment="1">
      <alignment horizontal="left"/>
    </xf>
    <xf numFmtId="0" fontId="32" fillId="0" borderId="24" xfId="7" applyFont="1" applyBorder="1" applyAlignment="1">
      <alignment horizontal="left" vertical="center"/>
    </xf>
    <xf numFmtId="0" fontId="42" fillId="15" borderId="14" xfId="7" applyFont="1" applyFill="1" applyBorder="1" applyAlignment="1">
      <alignment horizontal="center" vertical="center"/>
    </xf>
    <xf numFmtId="0" fontId="42" fillId="15" borderId="31" xfId="7" applyFont="1" applyFill="1" applyBorder="1" applyAlignment="1">
      <alignment horizontal="center" vertical="center"/>
    </xf>
    <xf numFmtId="0" fontId="29" fillId="0" borderId="20" xfId="7" applyFont="1" applyBorder="1"/>
    <xf numFmtId="0" fontId="29" fillId="0" borderId="32" xfId="7" applyFont="1" applyBorder="1"/>
    <xf numFmtId="0" fontId="29" fillId="0" borderId="15" xfId="7" applyFont="1" applyBorder="1"/>
    <xf numFmtId="0" fontId="29" fillId="0" borderId="37" xfId="7" applyFont="1" applyBorder="1"/>
    <xf numFmtId="0" fontId="29" fillId="0" borderId="23" xfId="7" applyFont="1" applyBorder="1"/>
    <xf numFmtId="0" fontId="43" fillId="16" borderId="16" xfId="7" applyFont="1" applyFill="1" applyBorder="1" applyAlignment="1">
      <alignment horizontal="center" vertical="center"/>
    </xf>
    <xf numFmtId="0" fontId="29" fillId="0" borderId="19" xfId="7" applyFont="1" applyBorder="1"/>
    <xf numFmtId="0" fontId="29" fillId="0" borderId="38" xfId="7" applyFont="1" applyBorder="1"/>
    <xf numFmtId="0" fontId="29" fillId="0" borderId="35" xfId="7" applyFont="1" applyBorder="1"/>
    <xf numFmtId="0" fontId="43" fillId="0" borderId="15" xfId="7" applyFont="1" applyBorder="1" applyAlignment="1">
      <alignment horizontal="center" vertical="center"/>
    </xf>
    <xf numFmtId="0" fontId="43" fillId="0" borderId="16" xfId="7" applyFont="1" applyBorder="1" applyAlignment="1">
      <alignment horizontal="center" vertical="center"/>
    </xf>
    <xf numFmtId="0" fontId="32" fillId="0" borderId="1" xfId="0" applyFont="1" applyBorder="1"/>
    <xf numFmtId="0" fontId="2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/>
    </xf>
    <xf numFmtId="0" fontId="40" fillId="0" borderId="1" xfId="0" applyFont="1" applyBorder="1" applyAlignment="1">
      <alignment horizontal="center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 wrapText="1"/>
    </xf>
    <xf numFmtId="0" fontId="46" fillId="0" borderId="1" xfId="7" applyFont="1" applyBorder="1" applyAlignment="1">
      <alignment vertical="top"/>
    </xf>
    <xf numFmtId="0" fontId="46" fillId="0" borderId="1" xfId="7" applyFont="1" applyBorder="1" applyAlignment="1">
      <alignment horizontal="center" vertical="top"/>
    </xf>
    <xf numFmtId="0" fontId="46" fillId="0" borderId="1" xfId="7" applyFont="1" applyBorder="1" applyAlignment="1">
      <alignment horizontal="left"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/>
    </xf>
    <xf numFmtId="164" fontId="48" fillId="0" borderId="1" xfId="0" applyNumberFormat="1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0" fontId="32" fillId="5" borderId="1" xfId="7" applyFont="1" applyFill="1" applyBorder="1" applyAlignment="1">
      <alignment horizontal="left"/>
    </xf>
    <xf numFmtId="0" fontId="32" fillId="5" borderId="1" xfId="0" applyFont="1" applyFill="1" applyBorder="1" applyAlignment="1">
      <alignment horizontal="center"/>
    </xf>
    <xf numFmtId="164" fontId="32" fillId="5" borderId="1" xfId="0" applyNumberFormat="1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center" vertical="center"/>
    </xf>
    <xf numFmtId="164" fontId="32" fillId="5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/>
    <xf numFmtId="0" fontId="28" fillId="0" borderId="1" xfId="0" applyFont="1" applyBorder="1" applyAlignment="1">
      <alignment horizontal="center" vertical="center"/>
    </xf>
    <xf numFmtId="0" fontId="29" fillId="0" borderId="1" xfId="7" applyFont="1" applyBorder="1" applyAlignment="1">
      <alignment vertical="center"/>
    </xf>
    <xf numFmtId="0" fontId="50" fillId="0" borderId="1" xfId="0" applyFont="1" applyBorder="1" applyAlignment="1">
      <alignment horizontal="center" vertical="center"/>
    </xf>
    <xf numFmtId="166" fontId="29" fillId="0" borderId="1" xfId="0" applyNumberFormat="1" applyFont="1" applyBorder="1" applyAlignment="1">
      <alignment horizontal="left" vertical="center"/>
    </xf>
    <xf numFmtId="0" fontId="28" fillId="0" borderId="1" xfId="7" applyFont="1" applyBorder="1" applyAlignment="1">
      <alignment vertical="center"/>
    </xf>
    <xf numFmtId="164" fontId="40" fillId="0" borderId="1" xfId="0" applyNumberFormat="1" applyFont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/>
    </xf>
    <xf numFmtId="0" fontId="39" fillId="15" borderId="40" xfId="7" applyFont="1" applyFill="1" applyBorder="1" applyAlignment="1">
      <alignment horizontal="center" vertical="center"/>
    </xf>
    <xf numFmtId="0" fontId="39" fillId="15" borderId="41" xfId="7" applyFont="1" applyFill="1" applyBorder="1" applyAlignment="1">
      <alignment horizontal="center" vertical="center"/>
    </xf>
    <xf numFmtId="0" fontId="42" fillId="15" borderId="42" xfId="7" applyFont="1" applyFill="1" applyBorder="1" applyAlignment="1">
      <alignment horizontal="center" vertical="center"/>
    </xf>
    <xf numFmtId="0" fontId="40" fillId="0" borderId="43" xfId="7" applyFont="1" applyBorder="1" applyAlignment="1">
      <alignment horizontal="center" vertical="center"/>
    </xf>
    <xf numFmtId="0" fontId="40" fillId="0" borderId="44" xfId="7" applyFont="1" applyBorder="1" applyAlignment="1">
      <alignment horizontal="center" vertical="center"/>
    </xf>
    <xf numFmtId="0" fontId="32" fillId="0" borderId="43" xfId="7" applyFont="1" applyBorder="1" applyAlignment="1">
      <alignment horizontal="center" vertical="center"/>
    </xf>
    <xf numFmtId="0" fontId="29" fillId="0" borderId="44" xfId="7" applyFont="1" applyBorder="1" applyAlignment="1">
      <alignment horizontal="center" vertical="center"/>
    </xf>
    <xf numFmtId="0" fontId="32" fillId="0" borderId="44" xfId="7" applyFont="1" applyBorder="1" applyAlignment="1">
      <alignment horizontal="center" vertical="center"/>
    </xf>
    <xf numFmtId="0" fontId="32" fillId="0" borderId="45" xfId="7" applyFont="1" applyBorder="1" applyAlignment="1">
      <alignment horizontal="center" vertical="center"/>
    </xf>
    <xf numFmtId="0" fontId="29" fillId="0" borderId="46" xfId="7" applyFont="1" applyBorder="1" applyAlignment="1">
      <alignment horizontal="center" vertical="center"/>
    </xf>
    <xf numFmtId="0" fontId="32" fillId="0" borderId="47" xfId="7" applyFont="1" applyBorder="1" applyAlignment="1">
      <alignment horizontal="center" vertical="center"/>
    </xf>
    <xf numFmtId="0" fontId="29" fillId="0" borderId="48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32" fillId="0" borderId="50" xfId="7" applyFont="1" applyBorder="1" applyAlignment="1">
      <alignment horizontal="center" vertical="center"/>
    </xf>
    <xf numFmtId="0" fontId="29" fillId="0" borderId="51" xfId="7" applyFont="1" applyBorder="1" applyAlignment="1">
      <alignment horizontal="center" vertical="center"/>
    </xf>
    <xf numFmtId="0" fontId="22" fillId="0" borderId="0" xfId="0" applyFont="1" applyFill="1" applyAlignment="1">
      <alignment horizontal="center" wrapText="1"/>
    </xf>
    <xf numFmtId="0" fontId="20" fillId="0" borderId="0" xfId="0" applyFont="1" applyFill="1"/>
    <xf numFmtId="0" fontId="31" fillId="0" borderId="0" xfId="0" applyFont="1" applyFill="1" applyAlignment="1">
      <alignment vertical="top"/>
    </xf>
    <xf numFmtId="0" fontId="49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wrapText="1"/>
    </xf>
    <xf numFmtId="0" fontId="51" fillId="2" borderId="0" xfId="0" applyFont="1" applyFill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32" fillId="5" borderId="1" xfId="7" applyFont="1" applyFill="1" applyBorder="1" applyAlignment="1">
      <alignment vertical="top"/>
    </xf>
    <xf numFmtId="0" fontId="32" fillId="5" borderId="13" xfId="0" applyFont="1" applyFill="1" applyBorder="1" applyAlignment="1">
      <alignment horizontal="center"/>
    </xf>
    <xf numFmtId="0" fontId="32" fillId="5" borderId="39" xfId="0" applyFont="1" applyFill="1" applyBorder="1" applyAlignment="1">
      <alignment horizontal="center"/>
    </xf>
    <xf numFmtId="0" fontId="40" fillId="5" borderId="1" xfId="7" applyFont="1" applyFill="1" applyBorder="1" applyAlignment="1">
      <alignment horizontal="center" vertical="center"/>
    </xf>
    <xf numFmtId="0" fontId="17" fillId="0" borderId="0" xfId="7" applyFont="1"/>
    <xf numFmtId="0" fontId="52" fillId="0" borderId="0" xfId="7" applyFont="1"/>
    <xf numFmtId="0" fontId="32" fillId="0" borderId="13" xfId="7" applyFont="1" applyBorder="1" applyAlignment="1">
      <alignment horizontal="center" vertical="center"/>
    </xf>
    <xf numFmtId="0" fontId="40" fillId="0" borderId="13" xfId="7" applyFont="1" applyBorder="1" applyAlignment="1">
      <alignment horizontal="center" vertical="center"/>
    </xf>
    <xf numFmtId="0" fontId="40" fillId="0" borderId="1" xfId="7" applyFont="1" applyBorder="1" applyAlignment="1">
      <alignment horizontal="left"/>
    </xf>
    <xf numFmtId="0" fontId="32" fillId="0" borderId="41" xfId="7" applyFont="1" applyBorder="1" applyAlignment="1">
      <alignment horizontal="left" vertical="center"/>
    </xf>
    <xf numFmtId="0" fontId="32" fillId="0" borderId="42" xfId="7" applyFont="1" applyBorder="1" applyAlignment="1">
      <alignment horizontal="left" vertical="center"/>
    </xf>
    <xf numFmtId="0" fontId="32" fillId="0" borderId="44" xfId="7" applyFont="1" applyBorder="1" applyAlignment="1">
      <alignment horizontal="left" vertical="center"/>
    </xf>
    <xf numFmtId="0" fontId="32" fillId="0" borderId="44" xfId="7" applyFont="1" applyBorder="1" applyAlignment="1">
      <alignment horizontal="left"/>
    </xf>
    <xf numFmtId="0" fontId="40" fillId="0" borderId="44" xfId="7" applyFont="1" applyBorder="1" applyAlignment="1">
      <alignment horizontal="left"/>
    </xf>
    <xf numFmtId="0" fontId="29" fillId="0" borderId="0" xfId="7" applyFont="1" applyFill="1"/>
    <xf numFmtId="0" fontId="17" fillId="0" borderId="0" xfId="7" applyFont="1" applyAlignment="1">
      <alignment horizontal="center" vertical="center"/>
    </xf>
    <xf numFmtId="0" fontId="32" fillId="0" borderId="1" xfId="7" applyFont="1" applyFill="1" applyBorder="1" applyAlignment="1">
      <alignment horizontal="center" vertical="center"/>
    </xf>
    <xf numFmtId="0" fontId="40" fillId="0" borderId="50" xfId="7" applyFont="1" applyBorder="1" applyAlignment="1">
      <alignment horizontal="left"/>
    </xf>
    <xf numFmtId="0" fontId="40" fillId="0" borderId="51" xfId="7" applyFont="1" applyBorder="1" applyAlignment="1">
      <alignment horizontal="left"/>
    </xf>
    <xf numFmtId="0" fontId="40" fillId="0" borderId="24" xfId="7" applyFont="1" applyBorder="1" applyAlignment="1">
      <alignment horizontal="left"/>
    </xf>
    <xf numFmtId="0" fontId="40" fillId="0" borderId="36" xfId="7" applyFont="1" applyBorder="1" applyAlignment="1">
      <alignment horizontal="left"/>
    </xf>
    <xf numFmtId="0" fontId="53" fillId="0" borderId="1" xfId="0" applyFont="1" applyBorder="1" applyAlignment="1">
      <alignment horizontal="center" vertical="center"/>
    </xf>
    <xf numFmtId="0" fontId="40" fillId="0" borderId="23" xfId="7" applyFont="1" applyBorder="1" applyAlignment="1">
      <alignment vertical="center"/>
    </xf>
    <xf numFmtId="0" fontId="32" fillId="0" borderId="20" xfId="7" applyFont="1" applyBorder="1"/>
    <xf numFmtId="0" fontId="17" fillId="0" borderId="0" xfId="0" applyFont="1" applyAlignment="1">
      <alignment horizontal="center" vertical="center"/>
    </xf>
    <xf numFmtId="0" fontId="17" fillId="16" borderId="0" xfId="0" applyFont="1" applyFill="1" applyAlignment="1">
      <alignment horizontal="center" vertical="center"/>
    </xf>
    <xf numFmtId="0" fontId="32" fillId="16" borderId="1" xfId="7" applyFont="1" applyFill="1" applyBorder="1" applyAlignment="1">
      <alignment horizontal="left" vertical="center"/>
    </xf>
    <xf numFmtId="0" fontId="37" fillId="0" borderId="0" xfId="0" applyFont="1" applyFill="1" applyAlignment="1">
      <alignment horizontal="center" vertical="center"/>
    </xf>
    <xf numFmtId="0" fontId="32" fillId="0" borderId="13" xfId="7" applyFont="1" applyFill="1" applyBorder="1" applyAlignment="1">
      <alignment horizontal="center" vertical="center"/>
    </xf>
    <xf numFmtId="0" fontId="32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0" fillId="2" borderId="39" xfId="0" applyFont="1" applyFill="1" applyBorder="1" applyAlignment="1">
      <alignment horizontal="center"/>
    </xf>
    <xf numFmtId="164" fontId="32" fillId="0" borderId="1" xfId="0" applyNumberFormat="1" applyFont="1" applyBorder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32" fillId="0" borderId="1" xfId="7" applyFont="1" applyFill="1" applyBorder="1"/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center" vertical="center"/>
    </xf>
    <xf numFmtId="0" fontId="30" fillId="2" borderId="0" xfId="0" applyFont="1" applyFill="1"/>
    <xf numFmtId="0" fontId="20" fillId="2" borderId="3" xfId="0" applyFont="1" applyFill="1" applyBorder="1"/>
    <xf numFmtId="0" fontId="21" fillId="2" borderId="3" xfId="0" applyFont="1" applyFill="1" applyBorder="1"/>
    <xf numFmtId="0" fontId="20" fillId="2" borderId="4" xfId="0" applyFont="1" applyFill="1" applyBorder="1"/>
    <xf numFmtId="0" fontId="33" fillId="2" borderId="3" xfId="0" applyFont="1" applyFill="1" applyBorder="1"/>
    <xf numFmtId="0" fontId="20" fillId="2" borderId="0" xfId="0" quotePrefix="1" applyFont="1" applyFill="1"/>
    <xf numFmtId="0" fontId="40" fillId="0" borderId="15" xfId="7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Fill="1" applyBorder="1"/>
    <xf numFmtId="0" fontId="32" fillId="0" borderId="1" xfId="0" applyFont="1" applyFill="1" applyBorder="1" applyAlignment="1">
      <alignment horizontal="center"/>
    </xf>
    <xf numFmtId="164" fontId="32" fillId="0" borderId="1" xfId="0" applyNumberFormat="1" applyFont="1" applyFill="1" applyBorder="1" applyAlignment="1">
      <alignment horizontal="left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7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/>
    </xf>
    <xf numFmtId="0" fontId="54" fillId="5" borderId="0" xfId="7" applyFont="1" applyFill="1"/>
    <xf numFmtId="0" fontId="52" fillId="0" borderId="0" xfId="7" applyFont="1" applyFill="1"/>
    <xf numFmtId="0" fontId="32" fillId="0" borderId="43" xfId="7" applyFont="1" applyFill="1" applyBorder="1" applyAlignment="1">
      <alignment horizontal="center" vertical="center"/>
    </xf>
    <xf numFmtId="0" fontId="29" fillId="0" borderId="1" xfId="7" applyFont="1" applyFill="1" applyBorder="1" applyAlignment="1">
      <alignment horizontal="center" vertical="center"/>
    </xf>
    <xf numFmtId="0" fontId="29" fillId="0" borderId="44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5" fillId="0" borderId="0" xfId="7" applyFont="1" applyFill="1" applyAlignment="1">
      <alignment horizontal="center"/>
    </xf>
    <xf numFmtId="0" fontId="29" fillId="0" borderId="15" xfId="7" applyFont="1" applyFill="1" applyBorder="1" applyAlignment="1">
      <alignment horizontal="center" vertical="center"/>
    </xf>
    <xf numFmtId="0" fontId="52" fillId="0" borderId="0" xfId="7" applyFont="1" applyFill="1" applyAlignment="1">
      <alignment horizontal="center"/>
    </xf>
    <xf numFmtId="0" fontId="29" fillId="0" borderId="0" xfId="7" applyFont="1" applyFill="1" applyAlignment="1">
      <alignment horizontal="center" vertical="center"/>
    </xf>
    <xf numFmtId="0" fontId="29" fillId="0" borderId="25" xfId="7" applyFont="1" applyFill="1" applyBorder="1" applyAlignment="1">
      <alignment horizontal="center" vertical="center"/>
    </xf>
    <xf numFmtId="0" fontId="29" fillId="0" borderId="25" xfId="7" applyFont="1" applyFill="1" applyBorder="1" applyAlignment="1">
      <alignment horizontal="center" vertical="center" wrapText="1"/>
    </xf>
    <xf numFmtId="0" fontId="29" fillId="0" borderId="27" xfId="7" applyFont="1" applyFill="1" applyBorder="1" applyAlignment="1">
      <alignment horizontal="center" vertical="center"/>
    </xf>
    <xf numFmtId="0" fontId="29" fillId="0" borderId="26" xfId="7" applyFont="1" applyFill="1" applyBorder="1" applyAlignment="1">
      <alignment horizontal="center" vertical="center"/>
    </xf>
    <xf numFmtId="0" fontId="29" fillId="0" borderId="14" xfId="7" applyFont="1" applyFill="1" applyBorder="1" applyAlignment="1">
      <alignment horizontal="center" vertical="center"/>
    </xf>
    <xf numFmtId="0" fontId="29" fillId="0" borderId="16" xfId="7" applyFont="1" applyFill="1" applyBorder="1" applyAlignment="1">
      <alignment horizontal="center" vertical="center"/>
    </xf>
    <xf numFmtId="0" fontId="29" fillId="0" borderId="52" xfId="7" applyFont="1" applyFill="1" applyBorder="1" applyAlignment="1">
      <alignment horizontal="center" vertical="center"/>
    </xf>
    <xf numFmtId="0" fontId="29" fillId="0" borderId="28" xfId="7" applyFont="1" applyFill="1" applyBorder="1" applyAlignment="1">
      <alignment horizontal="center" vertical="center"/>
    </xf>
    <xf numFmtId="0" fontId="29" fillId="0" borderId="29" xfId="7" applyFont="1" applyFill="1" applyBorder="1" applyAlignment="1">
      <alignment horizontal="center" vertical="center"/>
    </xf>
    <xf numFmtId="0" fontId="29" fillId="0" borderId="30" xfId="7" applyFont="1" applyFill="1" applyBorder="1" applyAlignment="1">
      <alignment horizontal="center" vertical="center"/>
    </xf>
    <xf numFmtId="0" fontId="29" fillId="0" borderId="41" xfId="7" applyFont="1" applyFill="1" applyBorder="1" applyAlignment="1">
      <alignment horizontal="center" vertical="center"/>
    </xf>
    <xf numFmtId="0" fontId="29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/>
    </xf>
    <xf numFmtId="164" fontId="32" fillId="0" borderId="5" xfId="0" applyNumberFormat="1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32" fillId="0" borderId="23" xfId="7" applyFont="1" applyBorder="1" applyAlignment="1">
      <alignment horizontal="left" vertical="center"/>
    </xf>
    <xf numFmtId="0" fontId="40" fillId="0" borderId="35" xfId="7" applyFont="1" applyBorder="1" applyAlignment="1">
      <alignment horizontal="left" vertical="center"/>
    </xf>
    <xf numFmtId="0" fontId="0" fillId="5" borderId="0" xfId="0" applyNumberFormat="1" applyFill="1" applyAlignment="1">
      <alignment horizontal="center" vertical="center"/>
    </xf>
    <xf numFmtId="0" fontId="56" fillId="0" borderId="0" xfId="7" applyFont="1" applyFill="1"/>
    <xf numFmtId="0" fontId="40" fillId="0" borderId="34" xfId="7" applyFont="1" applyBorder="1" applyAlignment="1">
      <alignment vertical="center"/>
    </xf>
    <xf numFmtId="0" fontId="52" fillId="0" borderId="0" xfId="7" applyFont="1" applyFill="1" applyAlignment="1">
      <alignment horizontal="left"/>
    </xf>
    <xf numFmtId="0" fontId="60" fillId="0" borderId="0" xfId="0" applyFont="1" applyAlignment="1">
      <alignment horizontal="center" vertical="center"/>
    </xf>
    <xf numFmtId="0" fontId="60" fillId="2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33" xfId="7" applyFont="1" applyBorder="1"/>
    <xf numFmtId="0" fontId="32" fillId="0" borderId="32" xfId="7" applyFont="1" applyBorder="1"/>
    <xf numFmtId="0" fontId="32" fillId="0" borderId="34" xfId="7" applyFont="1" applyBorder="1" applyAlignment="1">
      <alignment horizontal="left" vertical="center"/>
    </xf>
    <xf numFmtId="0" fontId="40" fillId="0" borderId="33" xfId="7" applyFont="1" applyBorder="1" applyAlignment="1">
      <alignment horizontal="left" vertical="center"/>
    </xf>
    <xf numFmtId="0" fontId="29" fillId="0" borderId="25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29" fillId="0" borderId="0" xfId="7" applyFont="1"/>
    <xf numFmtId="0" fontId="61" fillId="0" borderId="0" xfId="7" applyFont="1"/>
    <xf numFmtId="0" fontId="42" fillId="15" borderId="0" xfId="7" applyFont="1" applyFill="1" applyBorder="1" applyAlignment="1">
      <alignment horizontal="center" vertical="center"/>
    </xf>
    <xf numFmtId="0" fontId="29" fillId="0" borderId="0" xfId="7" applyFont="1" applyAlignment="1">
      <alignment horizontal="left" vertical="center"/>
    </xf>
    <xf numFmtId="0" fontId="29" fillId="0" borderId="41" xfId="7" applyFont="1" applyBorder="1" applyAlignment="1">
      <alignment horizontal="left" vertical="center"/>
    </xf>
    <xf numFmtId="0" fontId="29" fillId="0" borderId="50" xfId="7" applyFont="1" applyBorder="1" applyAlignment="1">
      <alignment horizontal="left" vertical="center"/>
    </xf>
    <xf numFmtId="0" fontId="29" fillId="0" borderId="0" xfId="7" applyFont="1" applyBorder="1" applyAlignment="1">
      <alignment horizontal="left" vertical="center"/>
    </xf>
    <xf numFmtId="0" fontId="29" fillId="0" borderId="53" xfId="7" applyFont="1" applyBorder="1" applyAlignment="1">
      <alignment horizontal="left" vertical="center"/>
    </xf>
    <xf numFmtId="0" fontId="29" fillId="0" borderId="39" xfId="7" applyFont="1" applyBorder="1" applyAlignment="1">
      <alignment horizontal="left" vertical="center"/>
    </xf>
    <xf numFmtId="0" fontId="29" fillId="0" borderId="54" xfId="7" applyFont="1" applyBorder="1" applyAlignment="1">
      <alignment horizontal="left" vertical="center"/>
    </xf>
    <xf numFmtId="0" fontId="32" fillId="0" borderId="39" xfId="7" applyFont="1" applyBorder="1" applyAlignment="1">
      <alignment horizontal="left" vertical="center"/>
    </xf>
    <xf numFmtId="0" fontId="29" fillId="0" borderId="43" xfId="7" applyFont="1" applyBorder="1" applyAlignment="1">
      <alignment horizontal="center" vertical="center"/>
    </xf>
    <xf numFmtId="0" fontId="29" fillId="0" borderId="1" xfId="7" applyFont="1" applyBorder="1" applyAlignment="1">
      <alignment horizontal="center" vertical="center"/>
    </xf>
    <xf numFmtId="0" fontId="29" fillId="0" borderId="0" xfId="7" applyFont="1" applyBorder="1" applyAlignment="1">
      <alignment horizontal="center" vertical="center"/>
    </xf>
    <xf numFmtId="0" fontId="29" fillId="0" borderId="49" xfId="7" applyFont="1" applyBorder="1" applyAlignment="1">
      <alignment horizontal="center" vertical="center"/>
    </xf>
    <xf numFmtId="0" fontId="29" fillId="0" borderId="50" xfId="7" applyFont="1" applyBorder="1" applyAlignment="1">
      <alignment horizontal="center" vertical="center"/>
    </xf>
    <xf numFmtId="0" fontId="29" fillId="0" borderId="41" xfId="7" applyFont="1" applyBorder="1" applyAlignment="1">
      <alignment horizontal="center" vertical="center"/>
    </xf>
    <xf numFmtId="0" fontId="29" fillId="0" borderId="42" xfId="7" applyFont="1" applyBorder="1" applyAlignment="1">
      <alignment horizontal="center" vertical="center"/>
    </xf>
    <xf numFmtId="0" fontId="42" fillId="15" borderId="15" xfId="7" applyFont="1" applyFill="1" applyBorder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29" fillId="0" borderId="17" xfId="7" applyFont="1" applyBorder="1" applyAlignment="1">
      <alignment horizontal="left" vertical="center"/>
    </xf>
    <xf numFmtId="0" fontId="29" fillId="0" borderId="56" xfId="7" applyFont="1" applyBorder="1" applyAlignment="1">
      <alignment horizontal="left" vertical="center"/>
    </xf>
    <xf numFmtId="0" fontId="32" fillId="0" borderId="55" xfId="7" applyFont="1" applyBorder="1"/>
    <xf numFmtId="0" fontId="32" fillId="0" borderId="0" xfId="7" applyFont="1"/>
    <xf numFmtId="0" fontId="32" fillId="0" borderId="57" xfId="7" applyFont="1" applyBorder="1" applyAlignment="1">
      <alignment horizontal="left" vertical="top"/>
    </xf>
    <xf numFmtId="0" fontId="32" fillId="0" borderId="28" xfId="7" applyFont="1" applyBorder="1" applyAlignment="1">
      <alignment horizontal="left"/>
    </xf>
    <xf numFmtId="0" fontId="32" fillId="0" borderId="29" xfId="7" applyFont="1" applyBorder="1" applyAlignment="1">
      <alignment horizontal="left" vertical="top"/>
    </xf>
    <xf numFmtId="0" fontId="20" fillId="2" borderId="0" xfId="0" applyFont="1" applyFill="1" applyAlignment="1">
      <alignment horizontal="center" vertical="center"/>
    </xf>
    <xf numFmtId="0" fontId="62" fillId="2" borderId="0" xfId="0" applyFont="1" applyFill="1" applyAlignment="1" applyProtection="1">
      <alignment horizontal="center"/>
      <protection locked="0"/>
    </xf>
    <xf numFmtId="0" fontId="63" fillId="2" borderId="0" xfId="0" applyFont="1" applyFill="1" applyAlignment="1" applyProtection="1">
      <alignment horizontal="center"/>
      <protection locked="0"/>
    </xf>
    <xf numFmtId="0" fontId="64" fillId="22" borderId="0" xfId="0" applyFont="1" applyFill="1" applyAlignment="1" applyProtection="1">
      <alignment horizontal="center"/>
      <protection locked="0"/>
    </xf>
    <xf numFmtId="0" fontId="65" fillId="2" borderId="0" xfId="0" applyFont="1" applyFill="1"/>
    <xf numFmtId="0" fontId="21" fillId="2" borderId="0" xfId="0" applyFont="1" applyFill="1" applyAlignment="1">
      <alignment horizontal="right" vertical="top"/>
    </xf>
    <xf numFmtId="0" fontId="21" fillId="2" borderId="0" xfId="0" applyFont="1" applyFill="1" applyAlignment="1">
      <alignment horizontal="center"/>
    </xf>
    <xf numFmtId="0" fontId="26" fillId="2" borderId="0" xfId="0" applyFont="1" applyFill="1" applyProtection="1">
      <protection locked="0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top"/>
    </xf>
    <xf numFmtId="164" fontId="20" fillId="2" borderId="0" xfId="0" applyNumberFormat="1" applyFont="1" applyFill="1" applyBorder="1" applyAlignment="1">
      <alignment vertical="center"/>
    </xf>
    <xf numFmtId="0" fontId="29" fillId="0" borderId="45" xfId="7" applyFont="1" applyBorder="1" applyAlignment="1">
      <alignment horizontal="center" vertical="center"/>
    </xf>
    <xf numFmtId="0" fontId="29" fillId="0" borderId="18" xfId="7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32" fillId="0" borderId="20" xfId="7" applyFont="1" applyBorder="1" applyAlignment="1">
      <alignment horizontal="left" vertical="center"/>
    </xf>
    <xf numFmtId="0" fontId="40" fillId="0" borderId="22" xfId="7" applyFont="1" applyBorder="1" applyAlignment="1">
      <alignment horizontal="left"/>
    </xf>
    <xf numFmtId="0" fontId="29" fillId="0" borderId="20" xfId="7" applyFont="1" applyFill="1" applyBorder="1" applyAlignment="1">
      <alignment horizontal="center" vertical="center"/>
    </xf>
    <xf numFmtId="0" fontId="29" fillId="0" borderId="21" xfId="7" applyFont="1" applyFill="1" applyBorder="1" applyAlignment="1">
      <alignment horizontal="center" vertical="center"/>
    </xf>
    <xf numFmtId="0" fontId="29" fillId="0" borderId="22" xfId="7" applyFont="1" applyFill="1" applyBorder="1" applyAlignment="1">
      <alignment horizontal="center" vertical="center"/>
    </xf>
    <xf numFmtId="0" fontId="42" fillId="21" borderId="47" xfId="7" applyFont="1" applyFill="1" applyBorder="1" applyAlignment="1">
      <alignment horizontal="center" vertical="center"/>
    </xf>
    <xf numFmtId="0" fontId="42" fillId="21" borderId="17" xfId="7" applyFont="1" applyFill="1" applyBorder="1" applyAlignment="1">
      <alignment horizontal="center" vertical="center"/>
    </xf>
    <xf numFmtId="0" fontId="42" fillId="21" borderId="48" xfId="7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39" fillId="0" borderId="41" xfId="7" applyFont="1" applyFill="1" applyBorder="1" applyAlignment="1">
      <alignment horizontal="center" vertical="center"/>
    </xf>
    <xf numFmtId="0" fontId="39" fillId="0" borderId="1" xfId="7" applyFont="1" applyFill="1" applyBorder="1" applyAlignment="1">
      <alignment horizontal="center" vertical="center"/>
    </xf>
    <xf numFmtId="0" fontId="67" fillId="0" borderId="1" xfId="7" applyFont="1" applyFill="1" applyBorder="1" applyAlignment="1">
      <alignment horizontal="center" vertical="center"/>
    </xf>
    <xf numFmtId="0" fontId="39" fillId="0" borderId="50" xfId="7" applyFont="1" applyFill="1" applyBorder="1" applyAlignment="1">
      <alignment horizontal="center" vertical="center"/>
    </xf>
    <xf numFmtId="0" fontId="67" fillId="0" borderId="40" xfId="7" applyFont="1" applyFill="1" applyBorder="1" applyAlignment="1">
      <alignment horizontal="center" vertical="center"/>
    </xf>
    <xf numFmtId="0" fontId="67" fillId="0" borderId="47" xfId="7" applyFont="1" applyFill="1" applyBorder="1" applyAlignment="1">
      <alignment horizontal="center" vertical="center"/>
    </xf>
    <xf numFmtId="0" fontId="39" fillId="0" borderId="43" xfId="7" applyFont="1" applyFill="1" applyBorder="1" applyAlignment="1">
      <alignment horizontal="center" vertical="center"/>
    </xf>
    <xf numFmtId="0" fontId="67" fillId="0" borderId="43" xfId="7" applyFont="1" applyFill="1" applyBorder="1" applyAlignment="1">
      <alignment horizontal="center" vertical="center"/>
    </xf>
    <xf numFmtId="0" fontId="43" fillId="0" borderId="43" xfId="7" applyFont="1" applyFill="1" applyBorder="1" applyAlignment="1">
      <alignment horizontal="center" vertical="center"/>
    </xf>
    <xf numFmtId="0" fontId="43" fillId="0" borderId="49" xfId="7" applyFont="1" applyFill="1" applyBorder="1" applyAlignment="1">
      <alignment horizontal="center" vertical="center"/>
    </xf>
    <xf numFmtId="0" fontId="29" fillId="0" borderId="0" xfId="7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32" fillId="0" borderId="1" xfId="7" applyFont="1" applyBorder="1" applyAlignment="1">
      <alignment horizontal="center" vertical="center"/>
    </xf>
    <xf numFmtId="0" fontId="32" fillId="0" borderId="1" xfId="7" applyFont="1" applyBorder="1" applyAlignment="1">
      <alignment horizontal="left"/>
    </xf>
    <xf numFmtId="0" fontId="32" fillId="0" borderId="1" xfId="7" applyFont="1" applyBorder="1" applyAlignment="1">
      <alignment horizontal="center"/>
    </xf>
    <xf numFmtId="0" fontId="32" fillId="0" borderId="1" xfId="7" applyFont="1" applyBorder="1" applyAlignment="1">
      <alignment horizontal="left" vertical="center"/>
    </xf>
    <xf numFmtId="164" fontId="32" fillId="0" borderId="1" xfId="7" applyNumberFormat="1" applyFont="1" applyBorder="1" applyAlignment="1">
      <alignment horizontal="left" vertical="center"/>
    </xf>
    <xf numFmtId="0" fontId="29" fillId="0" borderId="25" xfId="7" applyFont="1" applyFill="1" applyBorder="1" applyAlignment="1">
      <alignment horizontal="center" vertical="center"/>
    </xf>
    <xf numFmtId="0" fontId="29" fillId="0" borderId="25" xfId="7" applyFont="1" applyFill="1" applyBorder="1" applyAlignment="1">
      <alignment horizontal="center" vertical="center"/>
    </xf>
    <xf numFmtId="0" fontId="40" fillId="0" borderId="1" xfId="7" applyFont="1" applyBorder="1" applyAlignment="1">
      <alignment vertical="center"/>
    </xf>
    <xf numFmtId="0" fontId="32" fillId="0" borderId="13" xfId="7" applyFont="1" applyBorder="1" applyAlignment="1">
      <alignment horizontal="center"/>
    </xf>
    <xf numFmtId="0" fontId="38" fillId="0" borderId="1" xfId="0" applyFont="1" applyFill="1" applyBorder="1" applyAlignment="1">
      <alignment vertical="center"/>
    </xf>
    <xf numFmtId="0" fontId="37" fillId="0" borderId="0" xfId="0" applyNumberFormat="1" applyFont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0" fillId="0" borderId="13" xfId="7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8" fillId="23" borderId="16" xfId="0" applyFont="1" applyFill="1" applyBorder="1" applyAlignment="1">
      <alignment horizontal="center" vertical="center"/>
    </xf>
    <xf numFmtId="0" fontId="68" fillId="23" borderId="58" xfId="0" applyFont="1" applyFill="1" applyBorder="1" applyAlignment="1">
      <alignment horizontal="center" vertical="center"/>
    </xf>
    <xf numFmtId="15" fontId="68" fillId="23" borderId="58" xfId="0" applyNumberFormat="1" applyFont="1" applyFill="1" applyBorder="1" applyAlignment="1">
      <alignment horizontal="center" vertical="center"/>
    </xf>
    <xf numFmtId="0" fontId="69" fillId="23" borderId="58" xfId="0" applyFont="1" applyFill="1" applyBorder="1" applyAlignment="1">
      <alignment horizontal="right" vertical="center"/>
    </xf>
    <xf numFmtId="0" fontId="70" fillId="24" borderId="19" xfId="0" applyFont="1" applyFill="1" applyBorder="1" applyAlignment="1">
      <alignment horizontal="center" vertical="center"/>
    </xf>
    <xf numFmtId="0" fontId="70" fillId="24" borderId="38" xfId="0" applyFont="1" applyFill="1" applyBorder="1" applyAlignment="1">
      <alignment horizontal="center" vertical="center"/>
    </xf>
    <xf numFmtId="0" fontId="70" fillId="5" borderId="38" xfId="0" applyFont="1" applyFill="1" applyBorder="1" applyAlignment="1">
      <alignment horizontal="center" vertical="center"/>
    </xf>
    <xf numFmtId="0" fontId="68" fillId="0" borderId="16" xfId="0" applyFont="1" applyBorder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15" fontId="68" fillId="0" borderId="58" xfId="0" applyNumberFormat="1" applyFont="1" applyBorder="1" applyAlignment="1">
      <alignment horizontal="center" vertical="center"/>
    </xf>
    <xf numFmtId="0" fontId="72" fillId="0" borderId="58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top"/>
    </xf>
    <xf numFmtId="0" fontId="35" fillId="2" borderId="0" xfId="0" applyFont="1" applyFill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7" fillId="0" borderId="8" xfId="4" applyFont="1" applyBorder="1" applyAlignment="1">
      <alignment horizontal="center" vertical="top"/>
    </xf>
    <xf numFmtId="0" fontId="36" fillId="2" borderId="0" xfId="0" applyFont="1" applyFill="1" applyAlignment="1">
      <alignment horizontal="center" vertical="center"/>
    </xf>
    <xf numFmtId="0" fontId="20" fillId="2" borderId="10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6" fillId="2" borderId="4" xfId="0" applyFont="1" applyFill="1" applyBorder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0" fontId="36" fillId="2" borderId="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165" fontId="20" fillId="2" borderId="8" xfId="0" applyNumberFormat="1" applyFont="1" applyFill="1" applyBorder="1" applyAlignment="1">
      <alignment horizontal="center"/>
    </xf>
    <xf numFmtId="0" fontId="20" fillId="2" borderId="8" xfId="7" applyFont="1" applyFill="1" applyBorder="1" applyAlignment="1">
      <alignment horizontal="center"/>
    </xf>
    <xf numFmtId="0" fontId="43" fillId="9" borderId="14" xfId="7" applyFont="1" applyFill="1" applyBorder="1" applyAlignment="1">
      <alignment horizontal="center" vertical="center"/>
    </xf>
    <xf numFmtId="0" fontId="43" fillId="9" borderId="15" xfId="7" applyFont="1" applyFill="1" applyBorder="1" applyAlignment="1">
      <alignment horizontal="center" vertical="center"/>
    </xf>
    <xf numFmtId="0" fontId="43" fillId="9" borderId="16" xfId="7" applyFont="1" applyFill="1" applyBorder="1" applyAlignment="1">
      <alignment horizontal="center" vertical="center"/>
    </xf>
    <xf numFmtId="0" fontId="43" fillId="10" borderId="14" xfId="7" applyFont="1" applyFill="1" applyBorder="1" applyAlignment="1">
      <alignment horizontal="center" vertical="center"/>
    </xf>
    <xf numFmtId="0" fontId="43" fillId="10" borderId="15" xfId="7" applyFont="1" applyFill="1" applyBorder="1" applyAlignment="1">
      <alignment horizontal="center" vertical="center"/>
    </xf>
    <xf numFmtId="0" fontId="43" fillId="10" borderId="16" xfId="7" applyFont="1" applyFill="1" applyBorder="1" applyAlignment="1">
      <alignment horizontal="center" vertical="center"/>
    </xf>
    <xf numFmtId="0" fontId="43" fillId="7" borderId="14" xfId="7" applyFont="1" applyFill="1" applyBorder="1" applyAlignment="1">
      <alignment horizontal="center" vertical="center"/>
    </xf>
    <xf numFmtId="0" fontId="43" fillId="7" borderId="15" xfId="7" applyFont="1" applyFill="1" applyBorder="1" applyAlignment="1">
      <alignment horizontal="center" vertical="center"/>
    </xf>
    <xf numFmtId="0" fontId="43" fillId="7" borderId="16" xfId="7" applyFont="1" applyFill="1" applyBorder="1" applyAlignment="1">
      <alignment horizontal="center" vertical="center"/>
    </xf>
    <xf numFmtId="0" fontId="43" fillId="14" borderId="14" xfId="7" applyFont="1" applyFill="1" applyBorder="1" applyAlignment="1">
      <alignment horizontal="center" vertical="center"/>
    </xf>
    <xf numFmtId="0" fontId="43" fillId="14" borderId="15" xfId="7" applyFont="1" applyFill="1" applyBorder="1" applyAlignment="1">
      <alignment horizontal="center" vertical="center"/>
    </xf>
    <xf numFmtId="0" fontId="43" fillId="14" borderId="16" xfId="7" applyFont="1" applyFill="1" applyBorder="1" applyAlignment="1">
      <alignment horizontal="center" vertical="center"/>
    </xf>
    <xf numFmtId="0" fontId="43" fillId="12" borderId="26" xfId="7" applyFont="1" applyFill="1" applyBorder="1" applyAlignment="1">
      <alignment horizontal="center" vertical="center"/>
    </xf>
    <xf numFmtId="0" fontId="43" fillId="12" borderId="25" xfId="7" applyFont="1" applyFill="1" applyBorder="1" applyAlignment="1">
      <alignment horizontal="center" vertical="center"/>
    </xf>
    <xf numFmtId="0" fontId="43" fillId="12" borderId="27" xfId="7" applyFont="1" applyFill="1" applyBorder="1" applyAlignment="1">
      <alignment horizontal="center" vertical="center"/>
    </xf>
    <xf numFmtId="167" fontId="52" fillId="0" borderId="0" xfId="7" applyNumberFormat="1" applyFont="1" applyAlignment="1">
      <alignment horizontal="center" vertical="center"/>
    </xf>
    <xf numFmtId="0" fontId="43" fillId="13" borderId="14" xfId="7" applyFont="1" applyFill="1" applyBorder="1" applyAlignment="1">
      <alignment horizontal="center" vertical="center"/>
    </xf>
    <xf numFmtId="0" fontId="43" fillId="13" borderId="15" xfId="7" applyFont="1" applyFill="1" applyBorder="1" applyAlignment="1">
      <alignment horizontal="center" vertical="center"/>
    </xf>
    <xf numFmtId="0" fontId="43" fillId="11" borderId="15" xfId="7" applyFont="1" applyFill="1" applyBorder="1" applyAlignment="1">
      <alignment horizontal="center" vertical="center"/>
    </xf>
    <xf numFmtId="0" fontId="43" fillId="11" borderId="16" xfId="7" applyFont="1" applyFill="1" applyBorder="1" applyAlignment="1">
      <alignment horizontal="center" vertical="center"/>
    </xf>
    <xf numFmtId="0" fontId="29" fillId="0" borderId="25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43" fillId="5" borderId="14" xfId="7" applyFont="1" applyFill="1" applyBorder="1" applyAlignment="1">
      <alignment horizontal="center" vertical="center"/>
    </xf>
    <xf numFmtId="0" fontId="43" fillId="5" borderId="15" xfId="7" applyFont="1" applyFill="1" applyBorder="1" applyAlignment="1">
      <alignment horizontal="center" vertical="center"/>
    </xf>
    <xf numFmtId="0" fontId="43" fillId="10" borderId="57" xfId="7" applyFont="1" applyFill="1" applyBorder="1" applyAlignment="1">
      <alignment horizontal="center" vertical="center"/>
    </xf>
    <xf numFmtId="0" fontId="43" fillId="10" borderId="28" xfId="7" applyFont="1" applyFill="1" applyBorder="1" applyAlignment="1">
      <alignment horizontal="center" vertical="center"/>
    </xf>
    <xf numFmtId="0" fontId="43" fillId="10" borderId="29" xfId="7" applyFont="1" applyFill="1" applyBorder="1" applyAlignment="1">
      <alignment horizontal="center" vertical="center"/>
    </xf>
    <xf numFmtId="0" fontId="43" fillId="8" borderId="14" xfId="7" applyFont="1" applyFill="1" applyBorder="1" applyAlignment="1">
      <alignment horizontal="center" vertical="center"/>
    </xf>
    <xf numFmtId="0" fontId="43" fillId="8" borderId="15" xfId="7" applyFont="1" applyFill="1" applyBorder="1" applyAlignment="1">
      <alignment horizontal="center" vertical="center"/>
    </xf>
    <xf numFmtId="0" fontId="43" fillId="8" borderId="16" xfId="7" applyFont="1" applyFill="1" applyBorder="1" applyAlignment="1">
      <alignment horizontal="center" vertical="center"/>
    </xf>
    <xf numFmtId="0" fontId="41" fillId="0" borderId="3" xfId="7" applyFont="1" applyBorder="1" applyAlignment="1">
      <alignment horizontal="center" vertical="center"/>
    </xf>
    <xf numFmtId="167" fontId="43" fillId="0" borderId="1" xfId="7" applyNumberFormat="1" applyFont="1" applyBorder="1" applyAlignment="1">
      <alignment horizontal="center"/>
    </xf>
    <xf numFmtId="0" fontId="39" fillId="21" borderId="26" xfId="7" applyFont="1" applyFill="1" applyBorder="1" applyAlignment="1">
      <alignment horizontal="center" vertical="center" wrapText="1"/>
    </xf>
    <xf numFmtId="0" fontId="39" fillId="21" borderId="25" xfId="7" applyFont="1" applyFill="1" applyBorder="1" applyAlignment="1">
      <alignment horizontal="center" vertical="center"/>
    </xf>
    <xf numFmtId="0" fontId="39" fillId="21" borderId="27" xfId="7" applyFont="1" applyFill="1" applyBorder="1" applyAlignment="1">
      <alignment horizontal="center" vertical="center"/>
    </xf>
    <xf numFmtId="0" fontId="43" fillId="10" borderId="40" xfId="7" applyFont="1" applyFill="1" applyBorder="1" applyAlignment="1">
      <alignment horizontal="center" vertical="center"/>
    </xf>
    <xf numFmtId="0" fontId="43" fillId="10" borderId="43" xfId="7" applyFont="1" applyFill="1" applyBorder="1" applyAlignment="1">
      <alignment horizontal="center" vertical="center"/>
    </xf>
    <xf numFmtId="0" fontId="43" fillId="10" borderId="49" xfId="7" applyFont="1" applyFill="1" applyBorder="1" applyAlignment="1">
      <alignment horizontal="center" vertical="center"/>
    </xf>
    <xf numFmtId="0" fontId="44" fillId="16" borderId="6" xfId="0" applyFont="1" applyFill="1" applyBorder="1" applyAlignment="1">
      <alignment horizontal="center" vertical="center"/>
    </xf>
    <xf numFmtId="0" fontId="44" fillId="16" borderId="5" xfId="0" applyFont="1" applyFill="1" applyBorder="1" applyAlignment="1">
      <alignment horizontal="center" vertical="center"/>
    </xf>
    <xf numFmtId="0" fontId="44" fillId="16" borderId="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6" xfId="0" applyFont="1" applyFill="1" applyBorder="1" applyAlignment="1">
      <alignment horizontal="left" vertical="center"/>
    </xf>
    <xf numFmtId="0" fontId="44" fillId="5" borderId="5" xfId="0" applyFont="1" applyFill="1" applyBorder="1" applyAlignment="1">
      <alignment horizontal="left" vertical="center"/>
    </xf>
    <xf numFmtId="0" fontId="44" fillId="5" borderId="7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</cellXfs>
  <cellStyles count="159">
    <cellStyle name="0,0_x000d_&#10;NA_x000d_&#10;" xfId="32"/>
    <cellStyle name="0,0_x000d_&#10;NA_x000d_&#10; 2" xfId="33"/>
    <cellStyle name="Currency 2" xfId="34"/>
    <cellStyle name="Normal" xfId="0" builtinId="0"/>
    <cellStyle name="Normal 10" xfId="14"/>
    <cellStyle name="Normal 10 2" xfId="26"/>
    <cellStyle name="Normal 10 2 2" xfId="57"/>
    <cellStyle name="Normal 10 2 2 2" xfId="105"/>
    <cellStyle name="Normal 10 2 2 3" xfId="153"/>
    <cellStyle name="Normal 10 2 3" xfId="81"/>
    <cellStyle name="Normal 10 2 4" xfId="129"/>
    <cellStyle name="Normal 10 3" xfId="45"/>
    <cellStyle name="Normal 10 3 2" xfId="93"/>
    <cellStyle name="Normal 10 3 3" xfId="141"/>
    <cellStyle name="Normal 10 4" xfId="69"/>
    <cellStyle name="Normal 10 5" xfId="117"/>
    <cellStyle name="Normal 11" xfId="15"/>
    <cellStyle name="Normal 11 2" xfId="27"/>
    <cellStyle name="Normal 11 2 2" xfId="58"/>
    <cellStyle name="Normal 11 2 2 2" xfId="106"/>
    <cellStyle name="Normal 11 2 2 3" xfId="154"/>
    <cellStyle name="Normal 11 2 3" xfId="82"/>
    <cellStyle name="Normal 11 2 4" xfId="130"/>
    <cellStyle name="Normal 11 3" xfId="46"/>
    <cellStyle name="Normal 11 3 2" xfId="94"/>
    <cellStyle name="Normal 11 3 3" xfId="142"/>
    <cellStyle name="Normal 11 4" xfId="70"/>
    <cellStyle name="Normal 11 5" xfId="118"/>
    <cellStyle name="Normal 12" xfId="16"/>
    <cellStyle name="Normal 12 2" xfId="28"/>
    <cellStyle name="Normal 12 2 2" xfId="59"/>
    <cellStyle name="Normal 12 2 2 2" xfId="107"/>
    <cellStyle name="Normal 12 2 2 3" xfId="155"/>
    <cellStyle name="Normal 12 2 3" xfId="83"/>
    <cellStyle name="Normal 12 2 4" xfId="131"/>
    <cellStyle name="Normal 12 3" xfId="47"/>
    <cellStyle name="Normal 12 3 2" xfId="95"/>
    <cellStyle name="Normal 12 3 3" xfId="143"/>
    <cellStyle name="Normal 12 4" xfId="71"/>
    <cellStyle name="Normal 12 5" xfId="119"/>
    <cellStyle name="Normal 13" xfId="17"/>
    <cellStyle name="Normal 13 2" xfId="29"/>
    <cellStyle name="Normal 13 2 2" xfId="60"/>
    <cellStyle name="Normal 13 2 2 2" xfId="108"/>
    <cellStyle name="Normal 13 2 2 3" xfId="156"/>
    <cellStyle name="Normal 13 2 3" xfId="84"/>
    <cellStyle name="Normal 13 2 4" xfId="132"/>
    <cellStyle name="Normal 13 3" xfId="48"/>
    <cellStyle name="Normal 13 3 2" xfId="96"/>
    <cellStyle name="Normal 13 3 3" xfId="144"/>
    <cellStyle name="Normal 13 4" xfId="72"/>
    <cellStyle name="Normal 13 5" xfId="120"/>
    <cellStyle name="Normal 136" xfId="6"/>
    <cellStyle name="Normal 14" xfId="18"/>
    <cellStyle name="Normal 14 2" xfId="30"/>
    <cellStyle name="Normal 14 2 2" xfId="61"/>
    <cellStyle name="Normal 14 2 2 2" xfId="109"/>
    <cellStyle name="Normal 14 2 2 3" xfId="157"/>
    <cellStyle name="Normal 14 2 3" xfId="85"/>
    <cellStyle name="Normal 14 2 4" xfId="133"/>
    <cellStyle name="Normal 14 3" xfId="49"/>
    <cellStyle name="Normal 14 3 2" xfId="97"/>
    <cellStyle name="Normal 14 3 3" xfId="145"/>
    <cellStyle name="Normal 14 4" xfId="73"/>
    <cellStyle name="Normal 14 5" xfId="121"/>
    <cellStyle name="Normal 15" xfId="19"/>
    <cellStyle name="Normal 15 2" xfId="31"/>
    <cellStyle name="Normal 15 2 2" xfId="62"/>
    <cellStyle name="Normal 15 2 2 2" xfId="110"/>
    <cellStyle name="Normal 15 2 2 3" xfId="158"/>
    <cellStyle name="Normal 15 2 3" xfId="86"/>
    <cellStyle name="Normal 15 2 4" xfId="134"/>
    <cellStyle name="Normal 15 3" xfId="50"/>
    <cellStyle name="Normal 15 3 2" xfId="98"/>
    <cellStyle name="Normal 15 3 3" xfId="146"/>
    <cellStyle name="Normal 15 4" xfId="74"/>
    <cellStyle name="Normal 15 5" xfId="122"/>
    <cellStyle name="Normal 2" xfId="7"/>
    <cellStyle name="Normal 2 2" xfId="36"/>
    <cellStyle name="Normal 2_SOH" xfId="35"/>
    <cellStyle name="Normal 3" xfId="4"/>
    <cellStyle name="Normal 4" xfId="5"/>
    <cellStyle name="Normal 4 2" xfId="20"/>
    <cellStyle name="Normal 4 2 2" xfId="51"/>
    <cellStyle name="Normal 4 2 2 2" xfId="99"/>
    <cellStyle name="Normal 4 2 2 3" xfId="147"/>
    <cellStyle name="Normal 4 2 3" xfId="75"/>
    <cellStyle name="Normal 4 2 4" xfId="123"/>
    <cellStyle name="Normal 4 3" xfId="39"/>
    <cellStyle name="Normal 4 3 2" xfId="87"/>
    <cellStyle name="Normal 4 3 3" xfId="135"/>
    <cellStyle name="Normal 4 4" xfId="63"/>
    <cellStyle name="Normal 4 5" xfId="111"/>
    <cellStyle name="Normal 5" xfId="10"/>
    <cellStyle name="Normal 5 2" xfId="22"/>
    <cellStyle name="Normal 5 2 2" xfId="53"/>
    <cellStyle name="Normal 5 2 2 2" xfId="101"/>
    <cellStyle name="Normal 5 2 2 3" xfId="149"/>
    <cellStyle name="Normal 5 2 3" xfId="77"/>
    <cellStyle name="Normal 5 2 4" xfId="125"/>
    <cellStyle name="Normal 5 3" xfId="41"/>
    <cellStyle name="Normal 5 3 2" xfId="89"/>
    <cellStyle name="Normal 5 3 3" xfId="137"/>
    <cellStyle name="Normal 5 4" xfId="65"/>
    <cellStyle name="Normal 5 5" xfId="113"/>
    <cellStyle name="Normal 6" xfId="8"/>
    <cellStyle name="Normal 6 2" xfId="21"/>
    <cellStyle name="Normal 6 2 2" xfId="52"/>
    <cellStyle name="Normal 6 2 2 2" xfId="100"/>
    <cellStyle name="Normal 6 2 2 3" xfId="148"/>
    <cellStyle name="Normal 6 2 3" xfId="76"/>
    <cellStyle name="Normal 6 2 4" xfId="124"/>
    <cellStyle name="Normal 6 3" xfId="40"/>
    <cellStyle name="Normal 6 3 2" xfId="88"/>
    <cellStyle name="Normal 6 3 3" xfId="136"/>
    <cellStyle name="Normal 6 4" xfId="64"/>
    <cellStyle name="Normal 6 5" xfId="112"/>
    <cellStyle name="Normal 7" xfId="11"/>
    <cellStyle name="Normal 7 2" xfId="23"/>
    <cellStyle name="Normal 7 2 2" xfId="54"/>
    <cellStyle name="Normal 7 2 2 2" xfId="102"/>
    <cellStyle name="Normal 7 2 2 3" xfId="150"/>
    <cellStyle name="Normal 7 2 3" xfId="78"/>
    <cellStyle name="Normal 7 2 4" xfId="126"/>
    <cellStyle name="Normal 7 3" xfId="42"/>
    <cellStyle name="Normal 7 3 2" xfId="90"/>
    <cellStyle name="Normal 7 3 3" xfId="138"/>
    <cellStyle name="Normal 7 4" xfId="66"/>
    <cellStyle name="Normal 7 5" xfId="114"/>
    <cellStyle name="Normal 8" xfId="12"/>
    <cellStyle name="Normal 8 2" xfId="24"/>
    <cellStyle name="Normal 8 2 2" xfId="55"/>
    <cellStyle name="Normal 8 2 2 2" xfId="103"/>
    <cellStyle name="Normal 8 2 2 3" xfId="151"/>
    <cellStyle name="Normal 8 2 3" xfId="79"/>
    <cellStyle name="Normal 8 2 4" xfId="127"/>
    <cellStyle name="Normal 8 3" xfId="43"/>
    <cellStyle name="Normal 8 3 2" xfId="91"/>
    <cellStyle name="Normal 8 3 3" xfId="139"/>
    <cellStyle name="Normal 8 4" xfId="67"/>
    <cellStyle name="Normal 8 5" xfId="115"/>
    <cellStyle name="Normal 9" xfId="13"/>
    <cellStyle name="Normal 9 2" xfId="25"/>
    <cellStyle name="Normal 9 2 2" xfId="56"/>
    <cellStyle name="Normal 9 2 2 2" xfId="104"/>
    <cellStyle name="Normal 9 2 2 3" xfId="152"/>
    <cellStyle name="Normal 9 2 3" xfId="80"/>
    <cellStyle name="Normal 9 2 4" xfId="128"/>
    <cellStyle name="Normal 9 3" xfId="44"/>
    <cellStyle name="Normal 9 3 2" xfId="92"/>
    <cellStyle name="Normal 9 3 3" xfId="140"/>
    <cellStyle name="Normal 9 4" xfId="68"/>
    <cellStyle name="Normal 9 5" xfId="116"/>
    <cellStyle name="Percent 2" xfId="37"/>
    <cellStyle name="Style 1" xfId="3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649942</xdr:colOff>
      <xdr:row>4</xdr:row>
      <xdr:rowOff>148279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467971" cy="81458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66676</xdr:rowOff>
    </xdr:from>
    <xdr:to>
      <xdr:col>9</xdr:col>
      <xdr:colOff>1367492</xdr:colOff>
      <xdr:row>4</xdr:row>
      <xdr:rowOff>41911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58400" y="66676"/>
          <a:ext cx="1148417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238124</xdr:colOff>
      <xdr:row>64</xdr:row>
      <xdr:rowOff>21765</xdr:rowOff>
    </xdr:from>
    <xdr:to>
      <xdr:col>20</xdr:col>
      <xdr:colOff>71983</xdr:colOff>
      <xdr:row>86</xdr:row>
      <xdr:rowOff>156209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1F2FA31-F0AB-4D58-8B7F-40F3B8FE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4" y="10070640"/>
          <a:ext cx="8402549" cy="3740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34470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48648</xdr:colOff>
      <xdr:row>221</xdr:row>
      <xdr:rowOff>17930</xdr:rowOff>
    </xdr:from>
    <xdr:to>
      <xdr:col>14</xdr:col>
      <xdr:colOff>214192</xdr:colOff>
      <xdr:row>223</xdr:row>
      <xdr:rowOff>139289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70319" y="32774965"/>
          <a:ext cx="6006722" cy="440279"/>
        </a:xfrm>
        <a:prstGeom prst="rect">
          <a:avLst/>
        </a:prstGeom>
      </xdr:spPr>
    </xdr:pic>
    <xdr:clientData/>
  </xdr:twoCellAnchor>
  <xdr:twoCellAnchor editAs="oneCell">
    <xdr:from>
      <xdr:col>9</xdr:col>
      <xdr:colOff>1082824</xdr:colOff>
      <xdr:row>224</xdr:row>
      <xdr:rowOff>103767</xdr:rowOff>
    </xdr:from>
    <xdr:to>
      <xdr:col>21</xdr:col>
      <xdr:colOff>3224</xdr:colOff>
      <xdr:row>253</xdr:row>
      <xdr:rowOff>32707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1ED55E0-220C-45FD-8CC9-DD4E7BC73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46024" y="33344896"/>
          <a:ext cx="10692964" cy="45932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5"/>
  <sheetViews>
    <sheetView showZeros="0" tabSelected="1" view="pageBreakPreview" zoomScaleNormal="85" zoomScaleSheetLayoutView="100" workbookViewId="0">
      <selection activeCell="E54" sqref="E54"/>
    </sheetView>
  </sheetViews>
  <sheetFormatPr defaultRowHeight="12.75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6384" width="9.140625" style="2"/>
  </cols>
  <sheetData>
    <row r="1" spans="1:10" ht="24.75">
      <c r="A1" s="278"/>
      <c r="B1" s="278"/>
      <c r="C1" s="278"/>
      <c r="D1" s="443" t="s">
        <v>0</v>
      </c>
      <c r="E1" s="443"/>
      <c r="F1" s="443"/>
      <c r="G1" s="278"/>
      <c r="H1" s="278"/>
      <c r="I1" s="278"/>
      <c r="J1" s="278"/>
    </row>
    <row r="5" spans="1:10" ht="13.5" thickBot="1">
      <c r="A5" s="15"/>
      <c r="B5" s="279"/>
      <c r="C5" s="279"/>
      <c r="D5" s="280"/>
      <c r="E5" s="29"/>
      <c r="F5" s="280"/>
      <c r="G5" s="15"/>
      <c r="H5" s="15"/>
      <c r="I5" s="15"/>
      <c r="J5" s="279"/>
    </row>
    <row r="6" spans="1:10" ht="13.5" customHeight="1" thickBot="1">
      <c r="A6" s="454" t="s">
        <v>144</v>
      </c>
      <c r="C6" s="28" t="s">
        <v>7</v>
      </c>
      <c r="D6" s="444" t="s">
        <v>25</v>
      </c>
      <c r="E6" s="444"/>
      <c r="F6" s="444"/>
    </row>
    <row r="7" spans="1:10" ht="14.25" customHeight="1" thickTop="1" thickBot="1">
      <c r="A7" s="455"/>
      <c r="C7" s="28" t="s">
        <v>10</v>
      </c>
      <c r="D7" s="445" t="s">
        <v>26</v>
      </c>
      <c r="E7" s="445"/>
      <c r="F7" s="445"/>
    </row>
    <row r="8" spans="1:10" ht="14.25" customHeight="1" thickTop="1" thickBot="1">
      <c r="A8" s="455"/>
      <c r="C8" s="28" t="s">
        <v>3</v>
      </c>
      <c r="D8" s="446" t="s">
        <v>203</v>
      </c>
      <c r="E8" s="446"/>
      <c r="F8" s="446"/>
    </row>
    <row r="9" spans="1:10" ht="14.25" customHeight="1" thickTop="1" thickBot="1">
      <c r="A9" s="455"/>
      <c r="C9" s="28" t="s">
        <v>8</v>
      </c>
      <c r="D9" s="461" t="s">
        <v>789</v>
      </c>
      <c r="E9" s="461"/>
      <c r="F9" s="461"/>
    </row>
    <row r="10" spans="1:10" ht="14.25" customHeight="1" thickTop="1" thickBot="1">
      <c r="A10" s="455"/>
      <c r="C10" s="28" t="s">
        <v>2</v>
      </c>
      <c r="D10" s="447" t="s">
        <v>17</v>
      </c>
      <c r="E10" s="447"/>
      <c r="F10" s="447"/>
    </row>
    <row r="11" spans="1:10" ht="14.25" customHeight="1" thickTop="1" thickBot="1">
      <c r="A11" s="455"/>
      <c r="C11" s="28" t="s">
        <v>147</v>
      </c>
      <c r="D11" s="446" t="str">
        <f>MID(J33,7,30)</f>
        <v>PUSPAKOMBTU</v>
      </c>
      <c r="E11" s="446"/>
      <c r="F11" s="446"/>
    </row>
    <row r="12" spans="1:10" ht="14.25" customHeight="1" thickTop="1" thickBot="1">
      <c r="A12" s="455"/>
      <c r="C12" s="28" t="s">
        <v>1</v>
      </c>
      <c r="D12" s="446" t="str">
        <f>LEFT(J33,6)</f>
        <v>Q00253</v>
      </c>
      <c r="E12" s="446"/>
      <c r="F12" s="446"/>
    </row>
    <row r="13" spans="1:10" ht="14.25" customHeight="1" thickTop="1" thickBot="1">
      <c r="A13" s="455"/>
      <c r="C13" s="28" t="s">
        <v>5</v>
      </c>
      <c r="D13" s="449">
        <f>I33</f>
        <v>96697499</v>
      </c>
      <c r="E13" s="449"/>
      <c r="F13" s="449"/>
    </row>
    <row r="14" spans="1:10" ht="14.25" customHeight="1" thickTop="1" thickBot="1">
      <c r="A14" s="455"/>
      <c r="C14" s="28" t="s">
        <v>150</v>
      </c>
      <c r="D14" s="446" t="str">
        <f>H33</f>
        <v>ECM11.100210.20001</v>
      </c>
      <c r="E14" s="446"/>
      <c r="F14" s="446"/>
    </row>
    <row r="15" spans="1:10" ht="17.25" thickTop="1" thickBot="1">
      <c r="A15" s="271"/>
      <c r="C15" s="14"/>
      <c r="D15" s="15"/>
      <c r="E15" s="15"/>
      <c r="F15" s="279"/>
      <c r="G15" s="15"/>
    </row>
    <row r="16" spans="1:10">
      <c r="A16" s="456" t="s">
        <v>145</v>
      </c>
      <c r="B16" s="281"/>
      <c r="D16" s="451" t="s">
        <v>53</v>
      </c>
      <c r="E16" s="451"/>
      <c r="F16" s="451"/>
      <c r="H16" s="16"/>
      <c r="I16" s="16"/>
      <c r="J16" s="281"/>
    </row>
    <row r="17" spans="1:11">
      <c r="A17" s="457"/>
      <c r="C17" s="28"/>
      <c r="D17" s="452"/>
      <c r="E17" s="452"/>
      <c r="F17" s="452"/>
    </row>
    <row r="18" spans="1:11">
      <c r="A18" s="457"/>
      <c r="C18" s="28" t="s">
        <v>9</v>
      </c>
      <c r="D18" s="452"/>
      <c r="E18" s="452"/>
      <c r="F18" s="452"/>
    </row>
    <row r="19" spans="1:11">
      <c r="A19" s="457"/>
      <c r="C19" s="28"/>
      <c r="D19" s="452"/>
      <c r="E19" s="452"/>
      <c r="F19" s="452"/>
    </row>
    <row r="20" spans="1:11" ht="13.5" thickBot="1">
      <c r="A20" s="457"/>
      <c r="C20" s="28"/>
      <c r="D20" s="453"/>
      <c r="E20" s="453"/>
      <c r="F20" s="453"/>
    </row>
    <row r="21" spans="1:11" ht="13.5" thickBot="1">
      <c r="A21" s="457"/>
      <c r="C21" s="28" t="s">
        <v>146</v>
      </c>
      <c r="D21" s="450" t="s">
        <v>56</v>
      </c>
      <c r="E21" s="450"/>
      <c r="F21" s="450"/>
    </row>
    <row r="22" spans="1:11" ht="14.25" thickTop="1" thickBot="1">
      <c r="A22" s="458"/>
      <c r="B22" s="279"/>
      <c r="C22" s="282"/>
      <c r="D22" s="279"/>
      <c r="E22" s="15"/>
      <c r="F22" s="279"/>
      <c r="G22" s="15"/>
      <c r="H22" s="15"/>
      <c r="I22" s="15"/>
      <c r="J22" s="279"/>
    </row>
    <row r="23" spans="1:11">
      <c r="A23" s="448"/>
      <c r="C23" s="28"/>
      <c r="D23" s="459"/>
      <c r="E23" s="459"/>
      <c r="F23" s="459"/>
    </row>
    <row r="24" spans="1:11" ht="13.5" thickBot="1">
      <c r="A24" s="448"/>
      <c r="C24" s="28"/>
      <c r="D24" s="450"/>
      <c r="E24" s="450"/>
      <c r="F24" s="450"/>
    </row>
    <row r="25" spans="1:11" ht="14.25" thickTop="1" thickBot="1">
      <c r="A25" s="448"/>
      <c r="C25" s="28" t="s">
        <v>6</v>
      </c>
      <c r="D25" s="450" t="s">
        <v>139</v>
      </c>
      <c r="E25" s="450"/>
      <c r="F25" s="450"/>
    </row>
    <row r="26" spans="1:11" ht="14.25" thickTop="1" thickBot="1">
      <c r="A26" s="448"/>
      <c r="C26" s="28" t="s">
        <v>11</v>
      </c>
      <c r="D26" s="441">
        <v>43691</v>
      </c>
      <c r="E26" s="441"/>
      <c r="F26" s="441"/>
    </row>
    <row r="27" spans="1:11" ht="14.25" thickTop="1" thickBot="1">
      <c r="A27" s="448"/>
      <c r="B27" s="283"/>
      <c r="C27" s="5" t="s">
        <v>12</v>
      </c>
      <c r="D27" s="460" t="s">
        <v>148</v>
      </c>
      <c r="E27" s="460"/>
      <c r="F27" s="460"/>
    </row>
    <row r="28" spans="1:11" ht="13.5" thickTop="1"/>
    <row r="29" spans="1:11">
      <c r="A29" s="6" t="s">
        <v>58</v>
      </c>
      <c r="B29" s="7" t="s">
        <v>64</v>
      </c>
      <c r="C29" s="7" t="s">
        <v>59</v>
      </c>
      <c r="D29" s="7" t="s">
        <v>60</v>
      </c>
      <c r="E29" s="7" t="s">
        <v>61</v>
      </c>
      <c r="F29" s="33" t="s">
        <v>62</v>
      </c>
      <c r="G29" s="7" t="s">
        <v>63</v>
      </c>
      <c r="H29" s="7" t="s">
        <v>65</v>
      </c>
      <c r="I29" s="7" t="s">
        <v>28</v>
      </c>
      <c r="J29" s="7" t="s">
        <v>66</v>
      </c>
    </row>
    <row r="30" spans="1:11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1">
      <c r="A31" s="9"/>
      <c r="B31" s="11"/>
      <c r="C31" s="10"/>
      <c r="D31" s="30" t="str">
        <f>D9&amp;" "&amp;D25&amp;" "&amp;D10&amp;" "&amp;TEXT(D26, "DD-MM-YYYY")&amp;" "&amp;D12&amp;" "&amp;D11</f>
        <v>PO6 CU H2B1 TWB92 IEZZPRO SARAWAK 14-08-2019 Q00253 PUSPAKOMBTU</v>
      </c>
      <c r="E31" s="11"/>
      <c r="F31" s="10"/>
      <c r="G31" s="11"/>
      <c r="H31" s="11"/>
      <c r="I31" s="11"/>
      <c r="J31" s="272"/>
    </row>
    <row r="32" spans="1:11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39" t="s">
        <v>311</v>
      </c>
    </row>
    <row r="33" spans="1:12">
      <c r="A33" s="342">
        <v>4515822900</v>
      </c>
      <c r="B33" s="342" t="s">
        <v>796</v>
      </c>
      <c r="C33" s="25" t="s">
        <v>30</v>
      </c>
      <c r="D33" s="58" t="s">
        <v>31</v>
      </c>
      <c r="E33" s="342">
        <v>4</v>
      </c>
      <c r="F33" s="273" t="s">
        <v>29</v>
      </c>
      <c r="G33" s="199" t="s">
        <v>805</v>
      </c>
      <c r="H33" s="343" t="s">
        <v>1139</v>
      </c>
      <c r="I33" s="342">
        <v>96697499</v>
      </c>
      <c r="J33" s="413" t="s">
        <v>1140</v>
      </c>
      <c r="K33" s="238">
        <f>VLOOKUP(C33,SOH!A:E,5,)</f>
        <v>377</v>
      </c>
      <c r="L33" s="400"/>
    </row>
    <row r="34" spans="1:12">
      <c r="A34" s="342">
        <v>4515822900</v>
      </c>
      <c r="B34" s="342" t="s">
        <v>794</v>
      </c>
      <c r="C34" s="25" t="s">
        <v>155</v>
      </c>
      <c r="D34" s="58" t="s">
        <v>156</v>
      </c>
      <c r="E34" s="342">
        <v>4</v>
      </c>
      <c r="F34" s="273" t="s">
        <v>29</v>
      </c>
      <c r="G34" s="199" t="s">
        <v>807</v>
      </c>
      <c r="H34" s="343" t="s">
        <v>1139</v>
      </c>
      <c r="I34" s="342">
        <v>96697499</v>
      </c>
      <c r="J34" s="413" t="s">
        <v>1140</v>
      </c>
      <c r="K34" s="238">
        <f>VLOOKUP(C34,SOH!A:E,5,)</f>
        <v>416</v>
      </c>
      <c r="L34" s="400"/>
    </row>
    <row r="35" spans="1:12">
      <c r="A35" s="342">
        <v>4515822900</v>
      </c>
      <c r="B35" s="342" t="s">
        <v>795</v>
      </c>
      <c r="C35" s="25" t="s">
        <v>157</v>
      </c>
      <c r="D35" s="58" t="s">
        <v>158</v>
      </c>
      <c r="E35" s="342">
        <v>4</v>
      </c>
      <c r="F35" s="273" t="s">
        <v>29</v>
      </c>
      <c r="G35" s="199" t="s">
        <v>808</v>
      </c>
      <c r="H35" s="343" t="s">
        <v>1139</v>
      </c>
      <c r="I35" s="342">
        <v>96697499</v>
      </c>
      <c r="J35" s="413" t="s">
        <v>1140</v>
      </c>
      <c r="K35" s="238">
        <f>VLOOKUP(C35,SOH!A:E,5,)</f>
        <v>364</v>
      </c>
      <c r="L35" s="400"/>
    </row>
    <row r="36" spans="1:12">
      <c r="A36" s="342">
        <v>4515822900</v>
      </c>
      <c r="B36" s="342" t="s">
        <v>790</v>
      </c>
      <c r="C36" s="25" t="s">
        <v>208</v>
      </c>
      <c r="D36" s="58" t="s">
        <v>152</v>
      </c>
      <c r="E36" s="342">
        <v>4</v>
      </c>
      <c r="F36" s="273" t="s">
        <v>29</v>
      </c>
      <c r="G36" s="199" t="s">
        <v>803</v>
      </c>
      <c r="H36" s="343" t="s">
        <v>1139</v>
      </c>
      <c r="I36" s="342">
        <v>96697499</v>
      </c>
      <c r="J36" s="413" t="s">
        <v>1140</v>
      </c>
      <c r="K36" s="238">
        <f>VLOOKUP(C36,SOH!A:E,5,)</f>
        <v>236</v>
      </c>
      <c r="L36" s="400"/>
    </row>
    <row r="37" spans="1:12">
      <c r="A37" s="342">
        <v>4515822900</v>
      </c>
      <c r="B37" s="342" t="s">
        <v>790</v>
      </c>
      <c r="C37" s="25" t="s">
        <v>159</v>
      </c>
      <c r="D37" s="58" t="s">
        <v>160</v>
      </c>
      <c r="E37" s="342">
        <v>4</v>
      </c>
      <c r="F37" s="273" t="s">
        <v>43</v>
      </c>
      <c r="G37" s="199"/>
      <c r="H37" s="343" t="s">
        <v>1139</v>
      </c>
      <c r="I37" s="342">
        <v>96697499</v>
      </c>
      <c r="J37" s="413" t="s">
        <v>1140</v>
      </c>
      <c r="K37" s="238">
        <f>VLOOKUP(C37,SOH!A:E,5,)</f>
        <v>79</v>
      </c>
      <c r="L37" s="400"/>
    </row>
    <row r="38" spans="1:12">
      <c r="A38" s="342">
        <v>4515822900</v>
      </c>
      <c r="B38" s="342" t="s">
        <v>790</v>
      </c>
      <c r="C38" s="25" t="s">
        <v>259</v>
      </c>
      <c r="D38" s="58" t="s">
        <v>260</v>
      </c>
      <c r="E38" s="342">
        <v>2</v>
      </c>
      <c r="F38" s="273" t="s">
        <v>29</v>
      </c>
      <c r="G38" s="199" t="s">
        <v>803</v>
      </c>
      <c r="H38" s="343" t="s">
        <v>1139</v>
      </c>
      <c r="I38" s="342">
        <v>96697499</v>
      </c>
      <c r="J38" s="413" t="s">
        <v>1140</v>
      </c>
      <c r="K38" s="238">
        <f>VLOOKUP(C38,SOH!A:E,5,)</f>
        <v>13</v>
      </c>
      <c r="L38" s="400"/>
    </row>
    <row r="39" spans="1:12">
      <c r="A39" s="342">
        <v>4515993591</v>
      </c>
      <c r="B39" s="342" t="s">
        <v>797</v>
      </c>
      <c r="C39" s="25" t="s">
        <v>271</v>
      </c>
      <c r="D39" s="58" t="s">
        <v>272</v>
      </c>
      <c r="E39" s="342">
        <v>2</v>
      </c>
      <c r="F39" s="273" t="s">
        <v>29</v>
      </c>
      <c r="G39" s="199" t="s">
        <v>803</v>
      </c>
      <c r="H39" s="343" t="s">
        <v>1139</v>
      </c>
      <c r="I39" s="342">
        <v>96697499</v>
      </c>
      <c r="J39" s="413" t="s">
        <v>1140</v>
      </c>
      <c r="K39" s="238">
        <f>VLOOKUP(C39,SOH!A:E,5,)</f>
        <v>48</v>
      </c>
      <c r="L39" s="400"/>
    </row>
    <row r="40" spans="1:12">
      <c r="A40" s="342">
        <v>4515822900</v>
      </c>
      <c r="B40" s="342" t="s">
        <v>793</v>
      </c>
      <c r="C40" s="25" t="s">
        <v>153</v>
      </c>
      <c r="D40" s="58" t="s">
        <v>154</v>
      </c>
      <c r="E40" s="342">
        <v>6</v>
      </c>
      <c r="F40" s="273" t="s">
        <v>29</v>
      </c>
      <c r="G40" s="199" t="s">
        <v>809</v>
      </c>
      <c r="H40" s="343" t="s">
        <v>1139</v>
      </c>
      <c r="I40" s="342">
        <v>96697499</v>
      </c>
      <c r="J40" s="413" t="s">
        <v>1140</v>
      </c>
      <c r="K40" s="238">
        <f>VLOOKUP(C40,SOH!A:E,5,)</f>
        <v>31</v>
      </c>
      <c r="L40" s="400"/>
    </row>
    <row r="41" spans="1:12">
      <c r="A41" s="342"/>
      <c r="B41" s="342"/>
      <c r="C41" s="25"/>
      <c r="D41" s="58"/>
      <c r="E41" s="342"/>
      <c r="F41" s="273"/>
      <c r="G41" s="199"/>
      <c r="H41" s="343"/>
      <c r="I41" s="342"/>
      <c r="J41" s="343"/>
      <c r="K41" s="238"/>
      <c r="L41" s="400"/>
    </row>
    <row r="42" spans="1:12">
      <c r="A42" s="342"/>
      <c r="B42" s="342"/>
      <c r="C42" s="25">
        <v>85005597</v>
      </c>
      <c r="D42" s="58" t="s">
        <v>575</v>
      </c>
      <c r="E42" s="342">
        <v>1</v>
      </c>
      <c r="F42" s="273" t="s">
        <v>29</v>
      </c>
      <c r="G42" s="199"/>
      <c r="H42" s="343" t="s">
        <v>903</v>
      </c>
      <c r="I42" s="342">
        <v>96980587</v>
      </c>
      <c r="J42" s="343"/>
      <c r="K42" s="238">
        <f>VLOOKUP(C42,SOH!A:E,5,)</f>
        <v>205</v>
      </c>
      <c r="L42" s="400"/>
    </row>
    <row r="43" spans="1:12">
      <c r="A43" s="342"/>
      <c r="B43" s="342"/>
      <c r="C43" s="25">
        <v>85006586</v>
      </c>
      <c r="D43" s="58" t="s">
        <v>297</v>
      </c>
      <c r="E43" s="342">
        <v>2</v>
      </c>
      <c r="F43" s="273" t="s">
        <v>29</v>
      </c>
      <c r="G43" s="199"/>
      <c r="H43" s="343" t="s">
        <v>903</v>
      </c>
      <c r="I43" s="342">
        <v>96980587</v>
      </c>
      <c r="J43" s="343"/>
      <c r="K43" s="238">
        <f>VLOOKUP(C43,SOH!A:E,5,)</f>
        <v>307</v>
      </c>
      <c r="L43" s="400"/>
    </row>
    <row r="44" spans="1:12">
      <c r="A44" s="342"/>
      <c r="B44" s="342"/>
      <c r="C44" s="25"/>
      <c r="D44" s="58"/>
      <c r="E44" s="342"/>
      <c r="F44" s="273"/>
      <c r="G44" s="199"/>
      <c r="H44" s="343"/>
      <c r="I44" s="342"/>
      <c r="J44" s="343"/>
      <c r="K44" s="238"/>
      <c r="L44" s="400"/>
    </row>
    <row r="45" spans="1:12">
      <c r="A45" s="342"/>
      <c r="B45" s="342"/>
      <c r="C45" s="25" t="s">
        <v>881</v>
      </c>
      <c r="D45" s="58" t="s">
        <v>882</v>
      </c>
      <c r="E45" s="342">
        <v>2</v>
      </c>
      <c r="F45" s="273" t="s">
        <v>43</v>
      </c>
      <c r="G45" s="199"/>
      <c r="H45" s="343" t="s">
        <v>903</v>
      </c>
      <c r="I45" s="342">
        <v>96980587</v>
      </c>
      <c r="J45" s="343"/>
      <c r="K45" s="238">
        <f>VLOOKUP(C45,SOH!A:E,5,)</f>
        <v>20</v>
      </c>
      <c r="L45" s="427"/>
    </row>
    <row r="46" spans="1:12">
      <c r="A46" s="342"/>
      <c r="B46" s="342"/>
      <c r="C46" s="25" t="s">
        <v>67</v>
      </c>
      <c r="D46" s="58" t="s">
        <v>68</v>
      </c>
      <c r="E46" s="342">
        <v>2</v>
      </c>
      <c r="F46" s="273" t="s">
        <v>36</v>
      </c>
      <c r="G46" s="199"/>
      <c r="H46" s="343" t="s">
        <v>903</v>
      </c>
      <c r="I46" s="342">
        <v>96980587</v>
      </c>
      <c r="J46" s="343"/>
      <c r="K46" s="238">
        <f>VLOOKUP(C46,SOH!A:E,5,)</f>
        <v>126</v>
      </c>
      <c r="L46" s="400"/>
    </row>
    <row r="47" spans="1:12">
      <c r="A47" s="342"/>
      <c r="B47" s="342"/>
      <c r="C47" s="25" t="s">
        <v>39</v>
      </c>
      <c r="D47" s="58" t="s">
        <v>40</v>
      </c>
      <c r="E47" s="342">
        <v>2</v>
      </c>
      <c r="F47" s="273" t="s">
        <v>29</v>
      </c>
      <c r="G47" s="199"/>
      <c r="H47" s="343" t="s">
        <v>903</v>
      </c>
      <c r="I47" s="342">
        <v>96980587</v>
      </c>
      <c r="J47" s="343"/>
      <c r="K47" s="238">
        <f>VLOOKUP(C47,SOH!A:E,5,)</f>
        <v>306</v>
      </c>
      <c r="L47" s="400"/>
    </row>
    <row r="48" spans="1:12">
      <c r="A48" s="342"/>
      <c r="B48" s="342"/>
      <c r="C48" s="25" t="s">
        <v>37</v>
      </c>
      <c r="D48" s="58" t="s">
        <v>38</v>
      </c>
      <c r="E48" s="342">
        <v>12</v>
      </c>
      <c r="F48" s="273" t="s">
        <v>29</v>
      </c>
      <c r="G48" s="199"/>
      <c r="H48" s="343" t="s">
        <v>903</v>
      </c>
      <c r="I48" s="342">
        <v>96980587</v>
      </c>
      <c r="J48" s="343"/>
      <c r="K48" s="238">
        <f>VLOOKUP(C48,SOH!A:E,5,)</f>
        <v>170</v>
      </c>
      <c r="L48" s="400"/>
    </row>
    <row r="49" spans="1:12">
      <c r="A49" s="342"/>
      <c r="B49" s="342"/>
      <c r="C49" s="25"/>
      <c r="D49" s="58"/>
      <c r="E49" s="342"/>
      <c r="F49" s="273"/>
      <c r="G49" s="199"/>
      <c r="H49" s="343"/>
      <c r="I49" s="342"/>
      <c r="J49" s="343"/>
      <c r="K49" s="238"/>
      <c r="L49" s="400"/>
    </row>
    <row r="50" spans="1:12">
      <c r="A50" s="342"/>
      <c r="B50" s="342"/>
      <c r="C50" s="25" t="s">
        <v>185</v>
      </c>
      <c r="D50" s="58" t="s">
        <v>186</v>
      </c>
      <c r="E50" s="342">
        <f>10*12</f>
        <v>120</v>
      </c>
      <c r="F50" s="273" t="s">
        <v>49</v>
      </c>
      <c r="G50" s="199"/>
      <c r="H50" s="343" t="s">
        <v>903</v>
      </c>
      <c r="I50" s="342">
        <v>96980587</v>
      </c>
      <c r="J50" s="343" t="s">
        <v>1141</v>
      </c>
      <c r="K50" s="238">
        <f>VLOOKUP(C50,SOH!A:E,5,)</f>
        <v>165</v>
      </c>
      <c r="L50" s="400"/>
    </row>
    <row r="51" spans="1:12">
      <c r="A51" s="342"/>
      <c r="B51" s="342"/>
      <c r="C51" s="25" t="s">
        <v>182</v>
      </c>
      <c r="D51" s="58" t="s">
        <v>181</v>
      </c>
      <c r="E51" s="342">
        <v>12</v>
      </c>
      <c r="F51" s="273" t="s">
        <v>29</v>
      </c>
      <c r="G51" s="199"/>
      <c r="H51" s="343" t="s">
        <v>903</v>
      </c>
      <c r="I51" s="342">
        <v>96980587</v>
      </c>
      <c r="J51" s="343"/>
      <c r="K51" s="238">
        <f>VLOOKUP(C51,SOH!A:E,5,)</f>
        <v>256</v>
      </c>
      <c r="L51" s="400"/>
    </row>
    <row r="52" spans="1:12">
      <c r="A52" s="342"/>
      <c r="B52" s="342"/>
      <c r="C52" s="25" t="s">
        <v>183</v>
      </c>
      <c r="D52" s="58" t="s">
        <v>184</v>
      </c>
      <c r="E52" s="342">
        <v>12</v>
      </c>
      <c r="F52" s="273" t="s">
        <v>29</v>
      </c>
      <c r="G52" s="199"/>
      <c r="H52" s="343" t="s">
        <v>903</v>
      </c>
      <c r="I52" s="342">
        <v>96980587</v>
      </c>
      <c r="J52" s="343"/>
      <c r="K52" s="238">
        <f>VLOOKUP(C52,SOH!A:E,5,)</f>
        <v>348</v>
      </c>
      <c r="L52" s="400"/>
    </row>
    <row r="53" spans="1:12">
      <c r="A53" s="342"/>
      <c r="B53" s="342"/>
      <c r="C53" s="25"/>
      <c r="D53" s="58"/>
      <c r="E53" s="342"/>
      <c r="F53" s="273"/>
      <c r="G53" s="199"/>
      <c r="H53" s="343"/>
      <c r="I53" s="342"/>
      <c r="J53" s="343"/>
      <c r="K53" s="238"/>
      <c r="L53" s="400"/>
    </row>
    <row r="54" spans="1:12">
      <c r="A54" s="342"/>
      <c r="B54" s="342"/>
      <c r="C54" s="25" t="s">
        <v>44</v>
      </c>
      <c r="D54" s="58" t="s">
        <v>45</v>
      </c>
      <c r="E54" s="342">
        <f>85*4</f>
        <v>340</v>
      </c>
      <c r="F54" s="273" t="s">
        <v>49</v>
      </c>
      <c r="G54" s="199"/>
      <c r="H54" s="343" t="str">
        <f>H33</f>
        <v>ECM11.100210.20001</v>
      </c>
      <c r="I54" s="342">
        <f>I33</f>
        <v>96697499</v>
      </c>
      <c r="J54" s="343" t="s">
        <v>1142</v>
      </c>
      <c r="K54" s="238">
        <f>VLOOKUP(C54,SOH!A:E,5,)</f>
        <v>20352</v>
      </c>
      <c r="L54" s="400"/>
    </row>
    <row r="55" spans="1:12">
      <c r="A55" s="342"/>
      <c r="B55" s="342"/>
      <c r="C55" s="25" t="s">
        <v>47</v>
      </c>
      <c r="D55" s="58" t="s">
        <v>48</v>
      </c>
      <c r="E55" s="342">
        <f>E42</f>
        <v>1</v>
      </c>
      <c r="F55" s="273" t="s">
        <v>43</v>
      </c>
      <c r="G55" s="199"/>
      <c r="H55" s="343" t="s">
        <v>903</v>
      </c>
      <c r="I55" s="342">
        <v>96980587</v>
      </c>
      <c r="J55" s="343"/>
      <c r="K55" s="238">
        <f>VLOOKUP(C55,SOH!A:E,5,)</f>
        <v>304</v>
      </c>
      <c r="L55" s="400"/>
    </row>
    <row r="56" spans="1:12">
      <c r="A56" s="9"/>
      <c r="B56" s="11"/>
      <c r="C56" s="10"/>
      <c r="D56" s="10"/>
      <c r="E56" s="11"/>
      <c r="F56" s="10"/>
      <c r="G56" s="11"/>
      <c r="H56" s="11"/>
      <c r="I56" s="11"/>
      <c r="J56" s="11"/>
    </row>
    <row r="58" spans="1:12">
      <c r="A58" s="341" t="s">
        <v>4</v>
      </c>
      <c r="B58" s="442" t="str">
        <f>J33</f>
        <v>Q00253PUSPAKOMBTU</v>
      </c>
      <c r="C58" s="442"/>
      <c r="D58" s="442"/>
      <c r="E58" s="442"/>
      <c r="F58" s="442"/>
      <c r="G58" s="442"/>
      <c r="H58" s="442"/>
      <c r="I58" s="442"/>
      <c r="J58" s="19"/>
    </row>
    <row r="59" spans="1:12">
      <c r="A59" s="341"/>
      <c r="B59" s="442"/>
      <c r="C59" s="442"/>
      <c r="D59" s="442"/>
      <c r="E59" s="442"/>
      <c r="F59" s="442"/>
      <c r="G59" s="442"/>
      <c r="H59" s="442"/>
      <c r="I59" s="442"/>
      <c r="J59" s="19"/>
    </row>
    <row r="60" spans="1:12">
      <c r="A60" s="341"/>
      <c r="B60" s="442"/>
      <c r="C60" s="442"/>
      <c r="D60" s="442"/>
      <c r="E60" s="442"/>
      <c r="F60" s="442"/>
      <c r="G60" s="442"/>
      <c r="H60" s="442"/>
      <c r="I60" s="442"/>
      <c r="J60" s="19"/>
    </row>
    <row r="61" spans="1:12">
      <c r="A61" s="341"/>
      <c r="B61" s="12"/>
      <c r="C61" s="12"/>
      <c r="D61" s="12"/>
      <c r="E61" s="276"/>
      <c r="F61" s="12"/>
      <c r="G61" s="12"/>
      <c r="H61" s="12"/>
      <c r="I61" s="12"/>
      <c r="J61" s="12"/>
    </row>
    <row r="62" spans="1:12">
      <c r="A62" s="24"/>
      <c r="B62" s="17"/>
      <c r="C62" s="17"/>
      <c r="D62" s="17"/>
      <c r="E62" s="1"/>
      <c r="F62" s="12"/>
      <c r="G62" s="12"/>
      <c r="H62" s="12"/>
      <c r="I62" s="12"/>
      <c r="J62" s="12"/>
    </row>
    <row r="63" spans="1:12">
      <c r="A63" s="2"/>
      <c r="B63" s="24"/>
      <c r="C63" s="17"/>
      <c r="D63" s="17"/>
      <c r="E63" s="17"/>
      <c r="F63" s="1"/>
      <c r="G63" s="12"/>
      <c r="H63" s="12"/>
      <c r="I63" s="12"/>
      <c r="J63" s="12"/>
      <c r="K63" s="378"/>
    </row>
    <row r="64" spans="1:12" ht="18" customHeight="1">
      <c r="A64" s="2"/>
      <c r="B64" s="379"/>
      <c r="C64" s="380"/>
      <c r="D64" s="381"/>
      <c r="E64" s="382"/>
      <c r="F64" s="383" t="s">
        <v>900</v>
      </c>
      <c r="G64" s="2"/>
      <c r="H64" s="439" t="s">
        <v>901</v>
      </c>
      <c r="I64" s="439"/>
      <c r="J64" s="386"/>
      <c r="K64" s="378"/>
    </row>
    <row r="65" spans="1:11" ht="9.9499999999999993" customHeight="1">
      <c r="A65" s="2"/>
      <c r="B65" s="379"/>
      <c r="C65" s="380"/>
      <c r="D65" s="381"/>
      <c r="E65" s="382"/>
      <c r="F65" s="383"/>
      <c r="G65" s="2"/>
      <c r="H65" s="440">
        <f ca="1">TODAY()</f>
        <v>43690</v>
      </c>
      <c r="I65" s="440"/>
      <c r="J65" s="387"/>
      <c r="K65" s="378"/>
    </row>
    <row r="66" spans="1:11" ht="9.9499999999999993" customHeight="1">
      <c r="A66" s="2"/>
      <c r="B66" s="379"/>
      <c r="C66" s="380"/>
      <c r="D66" s="381"/>
      <c r="E66" s="382"/>
      <c r="F66" s="5" t="s">
        <v>902</v>
      </c>
      <c r="G66" s="2"/>
      <c r="H66" s="441"/>
      <c r="I66" s="441"/>
      <c r="J66" s="388"/>
      <c r="K66" s="378"/>
    </row>
    <row r="67" spans="1:11" ht="9.9499999999999993" customHeight="1">
      <c r="A67" s="2"/>
      <c r="B67" s="379"/>
      <c r="C67" s="380"/>
      <c r="D67" s="381"/>
      <c r="E67" s="382"/>
      <c r="F67" s="384"/>
      <c r="G67" s="2"/>
      <c r="H67" s="341"/>
      <c r="I67" s="341"/>
      <c r="J67" s="341"/>
      <c r="K67" s="378"/>
    </row>
    <row r="68" spans="1:11" ht="9.9499999999999993" customHeight="1">
      <c r="A68" s="2"/>
      <c r="B68" s="379"/>
      <c r="C68" s="380"/>
      <c r="D68" s="381"/>
      <c r="E68" s="382"/>
      <c r="F68" s="341"/>
      <c r="G68" s="341"/>
      <c r="H68" s="341"/>
      <c r="I68" s="341"/>
      <c r="J68" s="341"/>
      <c r="K68" s="378"/>
    </row>
    <row r="69" spans="1:11" ht="9.9499999999999993" customHeight="1">
      <c r="A69" s="2"/>
      <c r="B69" s="379"/>
      <c r="C69" s="385"/>
      <c r="D69" s="381"/>
      <c r="E69" s="382"/>
      <c r="F69" s="341"/>
      <c r="G69" s="341"/>
      <c r="H69" s="341"/>
      <c r="I69" s="341"/>
      <c r="J69" s="341"/>
      <c r="K69" s="378"/>
    </row>
    <row r="194" spans="1:3">
      <c r="A194" s="3" t="s">
        <v>945</v>
      </c>
      <c r="C194" s="2" t="s">
        <v>82</v>
      </c>
    </row>
    <row r="195" spans="1:3">
      <c r="A195" s="27" t="s">
        <v>56</v>
      </c>
      <c r="B195" s="277"/>
      <c r="C195" s="2" t="s">
        <v>139</v>
      </c>
    </row>
    <row r="196" spans="1:3">
      <c r="A196" s="274" t="s">
        <v>895</v>
      </c>
      <c r="B196" s="274"/>
      <c r="C196" s="2" t="s">
        <v>569</v>
      </c>
    </row>
    <row r="197" spans="1:3">
      <c r="C197" s="2" t="s">
        <v>570</v>
      </c>
    </row>
    <row r="198" spans="1:3">
      <c r="A198" s="3" t="s">
        <v>13</v>
      </c>
      <c r="C198" s="2" t="s">
        <v>140</v>
      </c>
    </row>
    <row r="199" spans="1:3">
      <c r="A199" s="3" t="s">
        <v>18</v>
      </c>
      <c r="C199" s="2" t="s">
        <v>141</v>
      </c>
    </row>
    <row r="200" spans="1:3">
      <c r="A200" s="3" t="s">
        <v>19</v>
      </c>
      <c r="C200" s="2" t="s">
        <v>142</v>
      </c>
    </row>
    <row r="201" spans="1:3">
      <c r="A201" s="3" t="s">
        <v>20</v>
      </c>
      <c r="C201" s="2" t="s">
        <v>947</v>
      </c>
    </row>
    <row r="202" spans="1:3">
      <c r="A202" s="3" t="s">
        <v>25</v>
      </c>
      <c r="C202" s="2" t="s">
        <v>946</v>
      </c>
    </row>
    <row r="203" spans="1:3">
      <c r="A203" s="3" t="s">
        <v>27</v>
      </c>
      <c r="C203" s="2" t="s">
        <v>571</v>
      </c>
    </row>
    <row r="204" spans="1:3">
      <c r="A204" s="3" t="s">
        <v>205</v>
      </c>
      <c r="C204" s="2" t="s">
        <v>192</v>
      </c>
    </row>
    <row r="205" spans="1:3">
      <c r="A205" s="3" t="s">
        <v>13</v>
      </c>
    </row>
    <row r="206" spans="1:3">
      <c r="A206" s="3" t="s">
        <v>22</v>
      </c>
    </row>
    <row r="207" spans="1:3">
      <c r="A207" s="3" t="s">
        <v>21</v>
      </c>
    </row>
    <row r="208" spans="1:3">
      <c r="A208" s="3" t="s">
        <v>23</v>
      </c>
    </row>
    <row r="209" spans="1:2">
      <c r="A209" s="3" t="s">
        <v>24</v>
      </c>
    </row>
    <row r="210" spans="1:2">
      <c r="A210" s="3" t="s">
        <v>26</v>
      </c>
    </row>
    <row r="211" spans="1:2">
      <c r="B211" s="3"/>
    </row>
    <row r="212" spans="1:2">
      <c r="A212" s="3" t="s">
        <v>52</v>
      </c>
      <c r="B212" s="3"/>
    </row>
    <row r="213" spans="1:2">
      <c r="A213" s="3" t="s">
        <v>53</v>
      </c>
      <c r="B213" s="3"/>
    </row>
    <row r="214" spans="1:2">
      <c r="A214" s="341" t="s">
        <v>894</v>
      </c>
      <c r="B214" s="3"/>
    </row>
    <row r="215" spans="1:2">
      <c r="B215" s="3"/>
    </row>
    <row r="216" spans="1:2">
      <c r="A216" s="3" t="s">
        <v>13</v>
      </c>
    </row>
    <row r="217" spans="1:2">
      <c r="A217" s="3" t="s">
        <v>14</v>
      </c>
    </row>
    <row r="218" spans="1:2">
      <c r="A218" s="3" t="s">
        <v>15</v>
      </c>
    </row>
    <row r="219" spans="1:2">
      <c r="A219" s="3" t="s">
        <v>16</v>
      </c>
    </row>
    <row r="220" spans="1:2">
      <c r="A220" s="3" t="s">
        <v>17</v>
      </c>
    </row>
    <row r="221" spans="1:2">
      <c r="A221" s="3" t="s">
        <v>841</v>
      </c>
    </row>
    <row r="222" spans="1:2">
      <c r="A222" s="2" t="s">
        <v>13</v>
      </c>
      <c r="B222" s="21" t="s">
        <v>13</v>
      </c>
    </row>
    <row r="223" spans="1:2">
      <c r="A223" s="20" t="s">
        <v>50</v>
      </c>
      <c r="B223" s="20" t="s">
        <v>165</v>
      </c>
    </row>
    <row r="224" spans="1:2">
      <c r="A224" s="21" t="s">
        <v>51</v>
      </c>
      <c r="B224" s="22" t="s">
        <v>167</v>
      </c>
    </row>
    <row r="225" spans="1:3">
      <c r="A225" s="57" t="s">
        <v>203</v>
      </c>
      <c r="B225" s="22" t="s">
        <v>168</v>
      </c>
    </row>
    <row r="226" spans="1:3">
      <c r="A226" s="20" t="s">
        <v>149</v>
      </c>
      <c r="B226" s="21" t="s">
        <v>166</v>
      </c>
    </row>
    <row r="227" spans="1:3">
      <c r="A227" s="20" t="s">
        <v>190</v>
      </c>
      <c r="B227" s="22" t="s">
        <v>169</v>
      </c>
    </row>
    <row r="228" spans="1:3">
      <c r="A228" s="57" t="s">
        <v>839</v>
      </c>
      <c r="B228" s="22" t="s">
        <v>170</v>
      </c>
    </row>
    <row r="229" spans="1:3">
      <c r="A229" s="20"/>
      <c r="B229" s="22" t="s">
        <v>171</v>
      </c>
    </row>
    <row r="230" spans="1:3">
      <c r="A230" s="20"/>
      <c r="B230" s="22" t="s">
        <v>172</v>
      </c>
    </row>
    <row r="231" spans="1:3">
      <c r="B231" s="2" t="s">
        <v>173</v>
      </c>
      <c r="C231" s="21"/>
    </row>
    <row r="232" spans="1:3">
      <c r="B232" s="2" t="s">
        <v>174</v>
      </c>
      <c r="C232" s="20"/>
    </row>
    <row r="233" spans="1:3">
      <c r="B233" s="2" t="s">
        <v>180</v>
      </c>
    </row>
    <row r="234" spans="1:3">
      <c r="B234" s="2" t="s">
        <v>175</v>
      </c>
    </row>
    <row r="235" spans="1:3">
      <c r="B235" s="2" t="s">
        <v>179</v>
      </c>
    </row>
    <row r="236" spans="1:3">
      <c r="B236" s="2" t="s">
        <v>176</v>
      </c>
    </row>
    <row r="237" spans="1:3">
      <c r="B237" s="2" t="s">
        <v>177</v>
      </c>
    </row>
    <row r="238" spans="1:3">
      <c r="B238" s="2" t="s">
        <v>178</v>
      </c>
    </row>
    <row r="239" spans="1:3">
      <c r="B239" s="2" t="s">
        <v>204</v>
      </c>
    </row>
    <row r="240" spans="1:3">
      <c r="B240" s="2" t="s">
        <v>209</v>
      </c>
    </row>
    <row r="241" spans="2:2">
      <c r="B241" s="2" t="s">
        <v>229</v>
      </c>
    </row>
    <row r="242" spans="2:2">
      <c r="B242" s="67" t="s">
        <v>227</v>
      </c>
    </row>
    <row r="243" spans="2:2">
      <c r="B243" s="67" t="s">
        <v>230</v>
      </c>
    </row>
    <row r="244" spans="2:2">
      <c r="B244" s="67" t="s">
        <v>231</v>
      </c>
    </row>
    <row r="245" spans="2:2">
      <c r="B245" s="67" t="s">
        <v>872</v>
      </c>
    </row>
    <row r="246" spans="2:2">
      <c r="B246" s="2" t="s">
        <v>54</v>
      </c>
    </row>
    <row r="247" spans="2:2">
      <c r="B247" s="2" t="s">
        <v>149</v>
      </c>
    </row>
    <row r="248" spans="2:2">
      <c r="B248" s="57" t="s">
        <v>190</v>
      </c>
    </row>
    <row r="249" spans="2:2">
      <c r="B249" s="2" t="s">
        <v>194</v>
      </c>
    </row>
    <row r="250" spans="2:2">
      <c r="B250" s="2" t="s">
        <v>232</v>
      </c>
    </row>
    <row r="251" spans="2:2">
      <c r="B251" s="2" t="s">
        <v>789</v>
      </c>
    </row>
    <row r="252" spans="2:2">
      <c r="B252" s="67" t="s">
        <v>838</v>
      </c>
    </row>
    <row r="253" spans="2:2">
      <c r="B253" s="67" t="s">
        <v>788</v>
      </c>
    </row>
    <row r="254" spans="2:2">
      <c r="B254" s="67" t="s">
        <v>866</v>
      </c>
    </row>
    <row r="255" spans="2:2">
      <c r="B255" s="67"/>
    </row>
  </sheetData>
  <autoFilter ref="A29:J33"/>
  <dataConsolidate link="1"/>
  <mergeCells count="22">
    <mergeCell ref="A23:A27"/>
    <mergeCell ref="D13:F13"/>
    <mergeCell ref="D11:F11"/>
    <mergeCell ref="D12:F12"/>
    <mergeCell ref="D14:F14"/>
    <mergeCell ref="D21:F21"/>
    <mergeCell ref="D16:F20"/>
    <mergeCell ref="A6:A14"/>
    <mergeCell ref="A16:A22"/>
    <mergeCell ref="D23:F24"/>
    <mergeCell ref="D25:F25"/>
    <mergeCell ref="D26:F26"/>
    <mergeCell ref="D27:F27"/>
    <mergeCell ref="D9:F9"/>
    <mergeCell ref="H64:I64"/>
    <mergeCell ref="H65:I66"/>
    <mergeCell ref="B58:I60"/>
    <mergeCell ref="D1:F1"/>
    <mergeCell ref="D6:F6"/>
    <mergeCell ref="D7:F7"/>
    <mergeCell ref="D8:F8"/>
    <mergeCell ref="D10:F10"/>
  </mergeCells>
  <phoneticPr fontId="18" type="noConversion"/>
  <dataValidations count="8">
    <dataValidation type="list" allowBlank="1" showInputMessage="1" showErrorMessage="1" sqref="D7">
      <formula1>$A$205:$A$210</formula1>
    </dataValidation>
    <dataValidation type="list" allowBlank="1" showInputMessage="1" showErrorMessage="1" sqref="D10">
      <formula1>$A$217:$A$221</formula1>
    </dataValidation>
    <dataValidation type="list" allowBlank="1" showInputMessage="1" showErrorMessage="1" sqref="D16">
      <formula1>$A$212:$A$214</formula1>
    </dataValidation>
    <dataValidation type="list" allowBlank="1" showInputMessage="1" showErrorMessage="1" sqref="D21:F21">
      <formula1>$A$194:$A$196</formula1>
    </dataValidation>
    <dataValidation type="list" allowBlank="1" showInputMessage="1" showErrorMessage="1" sqref="D8:F8">
      <formula1>$A$223:$A$228</formula1>
    </dataValidation>
    <dataValidation type="list" allowBlank="1" showInputMessage="1" showErrorMessage="1" sqref="D9:F9">
      <formula1>$B$223:$B$272</formula1>
    </dataValidation>
    <dataValidation type="list" allowBlank="1" showInputMessage="1" showErrorMessage="1" sqref="D6:F6">
      <formula1>$A$198:$A$204</formula1>
    </dataValidation>
    <dataValidation type="list" allowBlank="1" showInputMessage="1" showErrorMessage="1" sqref="D25:F25">
      <formula1>$C$194:$C$204</formula1>
    </dataValidation>
  </dataValidations>
  <printOptions horizontalCentered="1"/>
  <pageMargins left="0" right="0" top="1" bottom="1" header="0.5" footer="0.5"/>
  <pageSetup paperSize="9" scale="53" fitToHeight="2" orientation="portrait" r:id="rId1"/>
  <headerFooter alignWithMargins="0">
    <oddHeader>&amp;L&amp;G&amp;C&amp;11Instruction&amp;B&amp;14_x000D_PO6 CU H2B1 TWB92 IEZZPRO SARAWAK 14-08-2019 Q00253 PUSPAKOMBTU&amp;R&amp;11&amp;P (&amp;N)</oddHeader>
    <oddFooter>&amp;L&amp;11Prepared: EZWANAF Afzarhushairi Wan Pani_x000D_Approved: MOAIMCBE [Afzarhushairi Wan Pani]_x000D_Ericsson Internal&amp;C&amp;11Date: 2019-08-13&amp;R&amp;11No: ECM-19:001332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C14"/>
  <sheetViews>
    <sheetView workbookViewId="0"/>
  </sheetViews>
  <sheetFormatPr defaultRowHeight="12.75"/>
  <cols>
    <col min="1" max="7" width="9.140625" style="151"/>
    <col min="8" max="8" width="17.140625" style="151" bestFit="1" customWidth="1"/>
    <col min="9" max="9" width="18.7109375" style="151" bestFit="1" customWidth="1"/>
    <col min="10" max="12" width="9.140625" style="151"/>
    <col min="13" max="13" width="9.140625" style="423"/>
    <col min="14" max="16384" width="9.140625" style="151"/>
  </cols>
  <sheetData>
    <row r="1" spans="1:29" ht="13.5" thickBot="1">
      <c r="A1" s="432" t="s">
        <v>961</v>
      </c>
      <c r="B1" s="433" t="s">
        <v>962</v>
      </c>
      <c r="C1" s="433" t="s">
        <v>963</v>
      </c>
      <c r="D1" s="433" t="s">
        <v>964</v>
      </c>
      <c r="E1" s="433" t="s">
        <v>965</v>
      </c>
      <c r="F1" s="433" t="s">
        <v>966</v>
      </c>
      <c r="G1" s="433" t="s">
        <v>967</v>
      </c>
      <c r="H1" s="433" t="s">
        <v>968</v>
      </c>
      <c r="I1" s="433" t="s">
        <v>969</v>
      </c>
      <c r="J1" s="433" t="s">
        <v>970</v>
      </c>
      <c r="K1" s="433" t="s">
        <v>971</v>
      </c>
      <c r="L1" s="433" t="s">
        <v>972</v>
      </c>
      <c r="M1" s="433" t="s">
        <v>973</v>
      </c>
      <c r="N1" s="433" t="s">
        <v>974</v>
      </c>
      <c r="O1" s="433" t="s">
        <v>975</v>
      </c>
      <c r="P1" s="433" t="s">
        <v>976</v>
      </c>
      <c r="Q1" s="433" t="s">
        <v>977</v>
      </c>
      <c r="R1" s="433" t="s">
        <v>978</v>
      </c>
      <c r="S1" s="433" t="s">
        <v>979</v>
      </c>
      <c r="T1" s="433" t="s">
        <v>980</v>
      </c>
      <c r="U1" s="434" t="s">
        <v>981</v>
      </c>
      <c r="V1" s="433" t="s">
        <v>982</v>
      </c>
      <c r="W1" s="433" t="s">
        <v>983</v>
      </c>
      <c r="X1" s="433" t="s">
        <v>984</v>
      </c>
      <c r="Y1" s="433" t="s">
        <v>985</v>
      </c>
      <c r="Z1" s="433" t="s">
        <v>986</v>
      </c>
      <c r="AA1" s="433" t="s">
        <v>987</v>
      </c>
      <c r="AB1" s="433" t="s">
        <v>988</v>
      </c>
      <c r="AC1" s="433" t="s">
        <v>989</v>
      </c>
    </row>
    <row r="2" spans="1:29" ht="13.5" hidden="1" thickBot="1">
      <c r="A2" s="435" t="s">
        <v>948</v>
      </c>
      <c r="B2" s="436" t="s">
        <v>990</v>
      </c>
      <c r="C2" s="436" t="s">
        <v>991</v>
      </c>
      <c r="D2" s="436" t="s">
        <v>951</v>
      </c>
      <c r="E2" s="436" t="s">
        <v>14</v>
      </c>
      <c r="F2" s="436" t="s">
        <v>952</v>
      </c>
      <c r="G2" s="436"/>
      <c r="H2" s="436" t="s">
        <v>992</v>
      </c>
      <c r="I2" s="436" t="s">
        <v>993</v>
      </c>
      <c r="J2" s="436" t="s">
        <v>953</v>
      </c>
      <c r="K2" s="436" t="s">
        <v>994</v>
      </c>
      <c r="L2" s="436" t="s">
        <v>955</v>
      </c>
      <c r="M2" s="436" t="s">
        <v>960</v>
      </c>
      <c r="N2" s="436" t="s">
        <v>995</v>
      </c>
      <c r="O2" s="437">
        <v>43509</v>
      </c>
      <c r="P2" s="436" t="s">
        <v>959</v>
      </c>
      <c r="Q2" s="436" t="s">
        <v>956</v>
      </c>
      <c r="R2" s="436"/>
      <c r="S2" s="437">
        <v>43510</v>
      </c>
      <c r="T2" s="436" t="s">
        <v>996</v>
      </c>
      <c r="U2" s="436" t="s">
        <v>997</v>
      </c>
      <c r="V2" s="436"/>
      <c r="W2" s="436" t="s">
        <v>957</v>
      </c>
      <c r="X2" s="436" t="s">
        <v>571</v>
      </c>
      <c r="Y2" s="437">
        <v>43690</v>
      </c>
      <c r="Z2" s="437">
        <v>43690</v>
      </c>
      <c r="AA2" s="437">
        <v>43691</v>
      </c>
      <c r="AB2" s="437">
        <v>43691</v>
      </c>
      <c r="AC2" s="436" t="s">
        <v>998</v>
      </c>
    </row>
    <row r="3" spans="1:29" ht="13.5" thickBot="1">
      <c r="A3" s="435" t="s">
        <v>948</v>
      </c>
      <c r="B3" s="436" t="s">
        <v>999</v>
      </c>
      <c r="C3" s="436" t="s">
        <v>1000</v>
      </c>
      <c r="D3" s="436" t="s">
        <v>1001</v>
      </c>
      <c r="E3" s="436" t="s">
        <v>14</v>
      </c>
      <c r="F3" s="436" t="s">
        <v>952</v>
      </c>
      <c r="G3" s="436" t="s">
        <v>1002</v>
      </c>
      <c r="H3" s="436" t="s">
        <v>1003</v>
      </c>
      <c r="I3" s="436" t="s">
        <v>1004</v>
      </c>
      <c r="J3" s="436" t="s">
        <v>1005</v>
      </c>
      <c r="K3" s="436" t="s">
        <v>1006</v>
      </c>
      <c r="L3" s="436" t="s">
        <v>1007</v>
      </c>
      <c r="M3" s="436" t="s">
        <v>1008</v>
      </c>
      <c r="N3" s="436" t="s">
        <v>1009</v>
      </c>
      <c r="O3" s="437">
        <v>43643</v>
      </c>
      <c r="P3" s="436" t="s">
        <v>959</v>
      </c>
      <c r="Q3" s="436" t="s">
        <v>1010</v>
      </c>
      <c r="R3" s="436"/>
      <c r="S3" s="437">
        <v>43647</v>
      </c>
      <c r="T3" s="436" t="s">
        <v>996</v>
      </c>
      <c r="U3" s="436" t="s">
        <v>1011</v>
      </c>
      <c r="V3" s="436" t="s">
        <v>1012</v>
      </c>
      <c r="W3" s="436" t="s">
        <v>957</v>
      </c>
      <c r="X3" s="436" t="s">
        <v>571</v>
      </c>
      <c r="Y3" s="437">
        <v>43690</v>
      </c>
      <c r="Z3" s="437">
        <v>43692</v>
      </c>
      <c r="AA3" s="437">
        <v>43693</v>
      </c>
      <c r="AB3" s="437">
        <v>43693</v>
      </c>
      <c r="AC3" s="436" t="s">
        <v>1013</v>
      </c>
    </row>
    <row r="4" spans="1:29" ht="13.5" thickBot="1">
      <c r="A4" s="435" t="s">
        <v>948</v>
      </c>
      <c r="B4" s="436" t="s">
        <v>999</v>
      </c>
      <c r="C4" s="436" t="s">
        <v>1000</v>
      </c>
      <c r="D4" s="436" t="s">
        <v>1001</v>
      </c>
      <c r="E4" s="436" t="s">
        <v>14</v>
      </c>
      <c r="F4" s="436" t="s">
        <v>952</v>
      </c>
      <c r="G4" s="436" t="s">
        <v>1014</v>
      </c>
      <c r="H4" s="436" t="s">
        <v>1015</v>
      </c>
      <c r="I4" s="436" t="s">
        <v>1016</v>
      </c>
      <c r="J4" s="436" t="s">
        <v>1005</v>
      </c>
      <c r="K4" s="436" t="s">
        <v>1006</v>
      </c>
      <c r="L4" s="436" t="s">
        <v>1007</v>
      </c>
      <c r="M4" s="436" t="s">
        <v>1017</v>
      </c>
      <c r="N4" s="436" t="s">
        <v>1009</v>
      </c>
      <c r="O4" s="437">
        <v>43638</v>
      </c>
      <c r="P4" s="436" t="s">
        <v>959</v>
      </c>
      <c r="Q4" s="436" t="s">
        <v>1010</v>
      </c>
      <c r="R4" s="436"/>
      <c r="S4" s="437">
        <v>43643</v>
      </c>
      <c r="T4" s="436" t="s">
        <v>996</v>
      </c>
      <c r="U4" s="436" t="s">
        <v>1018</v>
      </c>
      <c r="V4" s="436" t="s">
        <v>1012</v>
      </c>
      <c r="W4" s="436" t="s">
        <v>957</v>
      </c>
      <c r="X4" s="436" t="s">
        <v>571</v>
      </c>
      <c r="Y4" s="437">
        <v>43690</v>
      </c>
      <c r="Z4" s="437">
        <v>43690</v>
      </c>
      <c r="AA4" s="437">
        <v>43691</v>
      </c>
      <c r="AB4" s="437">
        <v>43691</v>
      </c>
      <c r="AC4" s="436" t="s">
        <v>1019</v>
      </c>
    </row>
    <row r="5" spans="1:29" ht="13.5" thickBot="1">
      <c r="A5" s="435" t="s">
        <v>948</v>
      </c>
      <c r="B5" s="436" t="s">
        <v>999</v>
      </c>
      <c r="C5" s="436" t="s">
        <v>1000</v>
      </c>
      <c r="D5" s="436" t="s">
        <v>1020</v>
      </c>
      <c r="E5" s="436" t="s">
        <v>14</v>
      </c>
      <c r="F5" s="436" t="s">
        <v>952</v>
      </c>
      <c r="G5" s="436" t="s">
        <v>1021</v>
      </c>
      <c r="H5" s="436" t="s">
        <v>1022</v>
      </c>
      <c r="I5" s="436" t="s">
        <v>1023</v>
      </c>
      <c r="J5" s="436" t="s">
        <v>1005</v>
      </c>
      <c r="K5" s="436" t="s">
        <v>1006</v>
      </c>
      <c r="L5" s="436" t="s">
        <v>1007</v>
      </c>
      <c r="M5" s="436" t="s">
        <v>1008</v>
      </c>
      <c r="N5" s="436" t="s">
        <v>1009</v>
      </c>
      <c r="O5" s="437">
        <v>43647</v>
      </c>
      <c r="P5" s="436" t="s">
        <v>959</v>
      </c>
      <c r="Q5" s="436" t="s">
        <v>1010</v>
      </c>
      <c r="R5" s="436"/>
      <c r="S5" s="437">
        <v>43648</v>
      </c>
      <c r="T5" s="436" t="s">
        <v>996</v>
      </c>
      <c r="U5" s="436" t="s">
        <v>1024</v>
      </c>
      <c r="V5" s="436" t="s">
        <v>1012</v>
      </c>
      <c r="W5" s="436" t="s">
        <v>957</v>
      </c>
      <c r="X5" s="436" t="s">
        <v>571</v>
      </c>
      <c r="Y5" s="437">
        <v>43690</v>
      </c>
      <c r="Z5" s="437">
        <v>43692</v>
      </c>
      <c r="AA5" s="437">
        <v>43693</v>
      </c>
      <c r="AB5" s="437">
        <v>43693</v>
      </c>
      <c r="AC5" s="436" t="s">
        <v>1013</v>
      </c>
    </row>
    <row r="6" spans="1:29" ht="13.5" thickBot="1">
      <c r="A6" s="435" t="s">
        <v>948</v>
      </c>
      <c r="B6" s="436" t="s">
        <v>999</v>
      </c>
      <c r="C6" s="436" t="s">
        <v>1000</v>
      </c>
      <c r="D6" s="436" t="s">
        <v>1025</v>
      </c>
      <c r="E6" s="436" t="s">
        <v>14</v>
      </c>
      <c r="F6" s="436" t="s">
        <v>952</v>
      </c>
      <c r="G6" s="436" t="s">
        <v>1026</v>
      </c>
      <c r="H6" s="436" t="s">
        <v>1027</v>
      </c>
      <c r="I6" s="436" t="s">
        <v>1028</v>
      </c>
      <c r="J6" s="436" t="s">
        <v>1005</v>
      </c>
      <c r="K6" s="436" t="s">
        <v>1029</v>
      </c>
      <c r="L6" s="436" t="s">
        <v>1007</v>
      </c>
      <c r="M6" s="436" t="s">
        <v>1030</v>
      </c>
      <c r="N6" s="436" t="s">
        <v>1031</v>
      </c>
      <c r="O6" s="437">
        <v>43636</v>
      </c>
      <c r="P6" s="436" t="s">
        <v>959</v>
      </c>
      <c r="Q6" s="436" t="s">
        <v>1032</v>
      </c>
      <c r="R6" s="437">
        <v>43654</v>
      </c>
      <c r="S6" s="437">
        <v>43643</v>
      </c>
      <c r="T6" s="436" t="s">
        <v>996</v>
      </c>
      <c r="U6" s="436" t="s">
        <v>1033</v>
      </c>
      <c r="V6" s="436" t="s">
        <v>1012</v>
      </c>
      <c r="W6" s="436" t="s">
        <v>957</v>
      </c>
      <c r="X6" s="436" t="s">
        <v>571</v>
      </c>
      <c r="Y6" s="437">
        <v>43692</v>
      </c>
      <c r="Z6" s="437">
        <v>43693</v>
      </c>
      <c r="AA6" s="437">
        <v>43694</v>
      </c>
      <c r="AB6" s="437">
        <v>43694</v>
      </c>
      <c r="AC6" s="436" t="s">
        <v>1013</v>
      </c>
    </row>
    <row r="7" spans="1:29" ht="13.5" thickBot="1">
      <c r="A7" s="435" t="s">
        <v>948</v>
      </c>
      <c r="B7" s="436" t="s">
        <v>999</v>
      </c>
      <c r="C7" s="436" t="s">
        <v>1000</v>
      </c>
      <c r="D7" s="436" t="s">
        <v>1034</v>
      </c>
      <c r="E7" s="436" t="s">
        <v>14</v>
      </c>
      <c r="F7" s="436" t="s">
        <v>952</v>
      </c>
      <c r="G7" s="436" t="s">
        <v>1035</v>
      </c>
      <c r="H7" s="436" t="s">
        <v>1036</v>
      </c>
      <c r="I7" s="436" t="s">
        <v>1037</v>
      </c>
      <c r="J7" s="436" t="s">
        <v>1038</v>
      </c>
      <c r="K7" s="436" t="s">
        <v>1039</v>
      </c>
      <c r="L7" s="436" t="s">
        <v>1040</v>
      </c>
      <c r="M7" s="436" t="s">
        <v>1041</v>
      </c>
      <c r="N7" s="436" t="s">
        <v>1042</v>
      </c>
      <c r="O7" s="437">
        <v>43663</v>
      </c>
      <c r="P7" s="436" t="s">
        <v>959</v>
      </c>
      <c r="Q7" s="436" t="s">
        <v>1010</v>
      </c>
      <c r="R7" s="436"/>
      <c r="S7" s="437">
        <v>43670</v>
      </c>
      <c r="T7" s="436" t="s">
        <v>996</v>
      </c>
      <c r="U7" s="436" t="s">
        <v>1043</v>
      </c>
      <c r="V7" s="436" t="s">
        <v>1044</v>
      </c>
      <c r="W7" s="436" t="s">
        <v>957</v>
      </c>
      <c r="X7" s="436" t="s">
        <v>571</v>
      </c>
      <c r="Y7" s="437">
        <v>43692</v>
      </c>
      <c r="Z7" s="437">
        <v>43693</v>
      </c>
      <c r="AA7" s="437">
        <v>43694</v>
      </c>
      <c r="AB7" s="437">
        <v>43694</v>
      </c>
      <c r="AC7" s="436" t="s">
        <v>1013</v>
      </c>
    </row>
    <row r="8" spans="1:29" ht="13.5" thickBot="1">
      <c r="A8" s="435" t="s">
        <v>948</v>
      </c>
      <c r="B8" s="436" t="s">
        <v>999</v>
      </c>
      <c r="C8" s="436" t="s">
        <v>1000</v>
      </c>
      <c r="D8" s="436" t="s">
        <v>1045</v>
      </c>
      <c r="E8" s="436" t="s">
        <v>15</v>
      </c>
      <c r="F8" s="436" t="s">
        <v>952</v>
      </c>
      <c r="G8" s="436" t="s">
        <v>1046</v>
      </c>
      <c r="H8" s="436" t="s">
        <v>1047</v>
      </c>
      <c r="I8" s="436" t="s">
        <v>1048</v>
      </c>
      <c r="J8" s="436" t="s">
        <v>1049</v>
      </c>
      <c r="K8" s="436" t="s">
        <v>1050</v>
      </c>
      <c r="L8" s="436" t="s">
        <v>1040</v>
      </c>
      <c r="M8" s="436" t="s">
        <v>1051</v>
      </c>
      <c r="N8" s="436" t="s">
        <v>1052</v>
      </c>
      <c r="O8" s="437">
        <v>43655</v>
      </c>
      <c r="P8" s="436" t="s">
        <v>959</v>
      </c>
      <c r="Q8" s="436" t="s">
        <v>1010</v>
      </c>
      <c r="R8" s="436"/>
      <c r="S8" s="437">
        <v>43656</v>
      </c>
      <c r="T8" s="436" t="s">
        <v>996</v>
      </c>
      <c r="U8" s="436" t="s">
        <v>1053</v>
      </c>
      <c r="V8" s="436" t="s">
        <v>1054</v>
      </c>
      <c r="W8" s="436" t="s">
        <v>1055</v>
      </c>
      <c r="X8" s="436" t="s">
        <v>571</v>
      </c>
      <c r="Y8" s="437">
        <v>43696</v>
      </c>
      <c r="Z8" s="437">
        <v>43697</v>
      </c>
      <c r="AA8" s="437">
        <v>43699</v>
      </c>
      <c r="AB8" s="437">
        <v>43699</v>
      </c>
      <c r="AC8" s="436" t="s">
        <v>1056</v>
      </c>
    </row>
    <row r="9" spans="1:29" ht="13.5" thickBot="1">
      <c r="A9" s="435" t="s">
        <v>948</v>
      </c>
      <c r="B9" s="436" t="s">
        <v>999</v>
      </c>
      <c r="C9" s="436" t="s">
        <v>1000</v>
      </c>
      <c r="D9" s="436" t="s">
        <v>1045</v>
      </c>
      <c r="E9" s="436" t="s">
        <v>15</v>
      </c>
      <c r="F9" s="436" t="s">
        <v>952</v>
      </c>
      <c r="G9" s="436" t="s">
        <v>1057</v>
      </c>
      <c r="H9" s="436" t="s">
        <v>1058</v>
      </c>
      <c r="I9" s="436" t="s">
        <v>1059</v>
      </c>
      <c r="J9" s="436" t="s">
        <v>1049</v>
      </c>
      <c r="K9" s="436" t="s">
        <v>1060</v>
      </c>
      <c r="L9" s="436" t="s">
        <v>1040</v>
      </c>
      <c r="M9" s="436" t="s">
        <v>1061</v>
      </c>
      <c r="N9" s="436" t="s">
        <v>1062</v>
      </c>
      <c r="O9" s="437">
        <v>43653</v>
      </c>
      <c r="P9" s="436" t="s">
        <v>959</v>
      </c>
      <c r="Q9" s="436" t="s">
        <v>1010</v>
      </c>
      <c r="R9" s="436"/>
      <c r="S9" s="437">
        <v>43654</v>
      </c>
      <c r="T9" s="436" t="s">
        <v>996</v>
      </c>
      <c r="U9" s="436" t="s">
        <v>1053</v>
      </c>
      <c r="V9" s="436" t="s">
        <v>1012</v>
      </c>
      <c r="W9" s="436" t="s">
        <v>1055</v>
      </c>
      <c r="X9" s="436" t="s">
        <v>571</v>
      </c>
      <c r="Y9" s="437">
        <v>43696</v>
      </c>
      <c r="Z9" s="437">
        <v>43697</v>
      </c>
      <c r="AA9" s="437">
        <v>43699</v>
      </c>
      <c r="AB9" s="437">
        <v>43699</v>
      </c>
      <c r="AC9" s="436" t="s">
        <v>998</v>
      </c>
    </row>
    <row r="10" spans="1:29" ht="13.5" thickBot="1">
      <c r="A10" s="435" t="s">
        <v>948</v>
      </c>
      <c r="B10" s="436" t="s">
        <v>999</v>
      </c>
      <c r="C10" s="436" t="s">
        <v>1000</v>
      </c>
      <c r="D10" s="436" t="s">
        <v>1034</v>
      </c>
      <c r="E10" s="436" t="s">
        <v>14</v>
      </c>
      <c r="F10" s="436" t="s">
        <v>952</v>
      </c>
      <c r="G10" s="436" t="s">
        <v>1063</v>
      </c>
      <c r="H10" s="436" t="s">
        <v>1064</v>
      </c>
      <c r="I10" s="436" t="s">
        <v>1065</v>
      </c>
      <c r="J10" s="436" t="s">
        <v>1066</v>
      </c>
      <c r="K10" s="436" t="s">
        <v>1067</v>
      </c>
      <c r="L10" s="436" t="s">
        <v>1068</v>
      </c>
      <c r="M10" s="436" t="s">
        <v>1069</v>
      </c>
      <c r="N10" s="436" t="s">
        <v>1070</v>
      </c>
      <c r="O10" s="437">
        <v>43651</v>
      </c>
      <c r="P10" s="436" t="s">
        <v>959</v>
      </c>
      <c r="Q10" s="436" t="s">
        <v>1071</v>
      </c>
      <c r="R10" s="436" t="s">
        <v>1072</v>
      </c>
      <c r="S10" s="437">
        <v>43655</v>
      </c>
      <c r="T10" s="436" t="s">
        <v>996</v>
      </c>
      <c r="U10" s="436" t="s">
        <v>1073</v>
      </c>
      <c r="V10" s="436" t="s">
        <v>1012</v>
      </c>
      <c r="W10" s="436" t="s">
        <v>1055</v>
      </c>
      <c r="X10" s="436" t="s">
        <v>571</v>
      </c>
      <c r="Y10" s="437">
        <v>43697</v>
      </c>
      <c r="Z10" s="437">
        <v>43697</v>
      </c>
      <c r="AA10" s="437">
        <v>43698</v>
      </c>
      <c r="AB10" s="437">
        <v>43698</v>
      </c>
      <c r="AC10" s="436" t="s">
        <v>1074</v>
      </c>
    </row>
    <row r="11" spans="1:29" ht="13.5" thickBot="1">
      <c r="A11" s="435" t="s">
        <v>948</v>
      </c>
      <c r="B11" s="436" t="s">
        <v>999</v>
      </c>
      <c r="C11" s="436" t="s">
        <v>1000</v>
      </c>
      <c r="D11" s="436" t="s">
        <v>1075</v>
      </c>
      <c r="E11" s="436" t="s">
        <v>15</v>
      </c>
      <c r="F11" s="436" t="s">
        <v>952</v>
      </c>
      <c r="G11" s="436" t="s">
        <v>1076</v>
      </c>
      <c r="H11" s="438" t="s">
        <v>1077</v>
      </c>
      <c r="I11" s="436" t="s">
        <v>1078</v>
      </c>
      <c r="J11" s="436" t="s">
        <v>1066</v>
      </c>
      <c r="K11" s="436" t="s">
        <v>1079</v>
      </c>
      <c r="L11" s="436" t="s">
        <v>1068</v>
      </c>
      <c r="M11" s="436" t="s">
        <v>1080</v>
      </c>
      <c r="N11" s="436" t="s">
        <v>1081</v>
      </c>
      <c r="O11" s="437">
        <v>43648</v>
      </c>
      <c r="P11" s="436" t="s">
        <v>959</v>
      </c>
      <c r="Q11" s="436" t="s">
        <v>1032</v>
      </c>
      <c r="R11" s="437">
        <v>43678</v>
      </c>
      <c r="S11" s="437">
        <v>43648</v>
      </c>
      <c r="T11" s="436" t="s">
        <v>996</v>
      </c>
      <c r="U11" s="436" t="s">
        <v>1082</v>
      </c>
      <c r="V11" s="436" t="s">
        <v>1083</v>
      </c>
      <c r="W11" s="436" t="s">
        <v>1055</v>
      </c>
      <c r="X11" s="436" t="s">
        <v>571</v>
      </c>
      <c r="Y11" s="437">
        <v>43696</v>
      </c>
      <c r="Z11" s="437">
        <v>43697</v>
      </c>
      <c r="AA11" s="437">
        <v>43699</v>
      </c>
      <c r="AB11" s="437">
        <v>43699</v>
      </c>
      <c r="AC11" s="436"/>
    </row>
    <row r="12" spans="1:29" ht="13.5" thickBot="1">
      <c r="A12" s="435" t="s">
        <v>948</v>
      </c>
      <c r="B12" s="436" t="s">
        <v>999</v>
      </c>
      <c r="C12" s="436" t="s">
        <v>1000</v>
      </c>
      <c r="D12" s="436" t="s">
        <v>1034</v>
      </c>
      <c r="E12" s="436" t="s">
        <v>14</v>
      </c>
      <c r="F12" s="436" t="s">
        <v>952</v>
      </c>
      <c r="G12" s="436" t="s">
        <v>1084</v>
      </c>
      <c r="H12" s="436" t="s">
        <v>1085</v>
      </c>
      <c r="I12" s="436" t="s">
        <v>1086</v>
      </c>
      <c r="J12" s="436" t="s">
        <v>1066</v>
      </c>
      <c r="K12" s="436" t="s">
        <v>1087</v>
      </c>
      <c r="L12" s="436" t="s">
        <v>1068</v>
      </c>
      <c r="M12" s="436" t="s">
        <v>1088</v>
      </c>
      <c r="N12" s="436" t="s">
        <v>1070</v>
      </c>
      <c r="O12" s="437">
        <v>43638</v>
      </c>
      <c r="P12" s="436" t="s">
        <v>959</v>
      </c>
      <c r="Q12" s="436" t="s">
        <v>1032</v>
      </c>
      <c r="R12" s="436" t="s">
        <v>1072</v>
      </c>
      <c r="S12" s="437">
        <v>43643</v>
      </c>
      <c r="T12" s="436" t="s">
        <v>996</v>
      </c>
      <c r="U12" s="436" t="s">
        <v>1024</v>
      </c>
      <c r="V12" s="436" t="s">
        <v>1012</v>
      </c>
      <c r="W12" s="436" t="s">
        <v>1055</v>
      </c>
      <c r="X12" s="436" t="s">
        <v>571</v>
      </c>
      <c r="Y12" s="437">
        <v>43699</v>
      </c>
      <c r="Z12" s="437">
        <v>43699</v>
      </c>
      <c r="AA12" s="437">
        <v>43700</v>
      </c>
      <c r="AB12" s="437">
        <v>43700</v>
      </c>
      <c r="AC12" s="436"/>
    </row>
    <row r="13" spans="1:29" ht="13.5" thickBot="1">
      <c r="A13" s="435" t="s">
        <v>948</v>
      </c>
      <c r="B13" s="436" t="s">
        <v>999</v>
      </c>
      <c r="C13" s="436" t="s">
        <v>1000</v>
      </c>
      <c r="D13" s="436" t="s">
        <v>1034</v>
      </c>
      <c r="E13" s="436" t="s">
        <v>14</v>
      </c>
      <c r="F13" s="436" t="s">
        <v>952</v>
      </c>
      <c r="G13" s="436" t="s">
        <v>1089</v>
      </c>
      <c r="H13" s="436" t="s">
        <v>1090</v>
      </c>
      <c r="I13" s="436" t="s">
        <v>1091</v>
      </c>
      <c r="J13" s="436" t="s">
        <v>1066</v>
      </c>
      <c r="K13" s="436" t="s">
        <v>1087</v>
      </c>
      <c r="L13" s="436" t="s">
        <v>1068</v>
      </c>
      <c r="M13" s="436" t="s">
        <v>1092</v>
      </c>
      <c r="N13" s="436" t="s">
        <v>1093</v>
      </c>
      <c r="O13" s="437">
        <v>43651</v>
      </c>
      <c r="P13" s="436" t="s">
        <v>959</v>
      </c>
      <c r="Q13" s="436" t="s">
        <v>1094</v>
      </c>
      <c r="R13" s="436" t="s">
        <v>1072</v>
      </c>
      <c r="S13" s="437">
        <v>43655</v>
      </c>
      <c r="T13" s="436" t="s">
        <v>996</v>
      </c>
      <c r="U13" s="436" t="s">
        <v>997</v>
      </c>
      <c r="V13" s="436" t="s">
        <v>1012</v>
      </c>
      <c r="W13" s="436" t="s">
        <v>1055</v>
      </c>
      <c r="X13" s="436" t="s">
        <v>571</v>
      </c>
      <c r="Y13" s="437">
        <v>43699</v>
      </c>
      <c r="Z13" s="437">
        <v>43699</v>
      </c>
      <c r="AA13" s="437">
        <v>43700</v>
      </c>
      <c r="AB13" s="437">
        <v>43700</v>
      </c>
      <c r="AC13" s="436" t="s">
        <v>1013</v>
      </c>
    </row>
    <row r="14" spans="1:29" ht="15.75" hidden="1" thickBot="1">
      <c r="A14" s="428" t="s">
        <v>948</v>
      </c>
      <c r="B14" s="429" t="s">
        <v>949</v>
      </c>
      <c r="C14" s="429" t="s">
        <v>950</v>
      </c>
      <c r="D14" s="429" t="s">
        <v>951</v>
      </c>
      <c r="E14" s="429" t="s">
        <v>14</v>
      </c>
      <c r="F14" s="429" t="s">
        <v>952</v>
      </c>
      <c r="G14" s="429"/>
      <c r="H14" s="429" t="s">
        <v>1095</v>
      </c>
      <c r="I14" s="429" t="s">
        <v>1096</v>
      </c>
      <c r="J14" s="429" t="s">
        <v>1097</v>
      </c>
      <c r="K14" s="429" t="s">
        <v>954</v>
      </c>
      <c r="L14" s="429" t="s">
        <v>955</v>
      </c>
      <c r="M14" s="429" t="s">
        <v>1098</v>
      </c>
      <c r="N14" s="429" t="s">
        <v>1099</v>
      </c>
      <c r="O14" s="430">
        <v>43243</v>
      </c>
      <c r="P14" s="429" t="s">
        <v>959</v>
      </c>
      <c r="Q14" s="429" t="s">
        <v>956</v>
      </c>
      <c r="R14" s="431"/>
      <c r="S14" s="431"/>
      <c r="T14" s="431"/>
      <c r="U14" s="431"/>
      <c r="V14" s="431"/>
      <c r="W14" s="429" t="s">
        <v>1055</v>
      </c>
      <c r="X14" s="429" t="s">
        <v>571</v>
      </c>
      <c r="Y14" s="430">
        <v>43696</v>
      </c>
      <c r="Z14" s="430">
        <v>43697</v>
      </c>
      <c r="AA14" s="430">
        <v>43698</v>
      </c>
      <c r="AB14" s="430">
        <v>43698</v>
      </c>
      <c r="AC14" s="429" t="s">
        <v>958</v>
      </c>
    </row>
  </sheetData>
  <autoFilter ref="A1:AC14">
    <filterColumn colId="2">
      <filters>
        <filter val="PO11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&amp;L&amp;G&amp;C&amp;11Instruction&amp;B&amp;14_x000D_PO6 CU H2B1 TWB92 IEZZPRO SARAWAK 14-08-2019 Q00253 PUSPAKOMBTU&amp;R&amp;11&amp;P (&amp;N)</oddHeader>
    <oddFooter>&amp;L&amp;11Prepared: EZWANAF Afzarhushairi Wan Pani_x000D_Approved: MOAIMCBE [Afzarhushairi Wan Pani]_x000D_Ericsson Internal&amp;C&amp;11Date: 2019-08-13&amp;R&amp;11No: ECM-19:001332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B1:U117"/>
  <sheetViews>
    <sheetView workbookViewId="0">
      <pane ySplit="2" topLeftCell="A90" activePane="bottomLeft" state="frozen"/>
      <selection pane="bottomLeft"/>
    </sheetView>
  </sheetViews>
  <sheetFormatPr defaultRowHeight="12.75"/>
  <cols>
    <col min="1" max="1" width="4.85546875" style="40" customWidth="1"/>
    <col min="2" max="2" width="25.7109375" style="73" customWidth="1"/>
    <col min="3" max="3" width="25.28515625" style="310" bestFit="1" customWidth="1"/>
    <col min="4" max="4" width="23.5703125" style="40" bestFit="1" customWidth="1"/>
    <col min="5" max="5" width="47.140625" style="40" bestFit="1" customWidth="1"/>
    <col min="6" max="6" width="8.28515625" style="90" customWidth="1"/>
    <col min="7" max="7" width="9" style="90" customWidth="1"/>
    <col min="8" max="8" width="9.140625" style="90" customWidth="1"/>
    <col min="9" max="9" width="9.5703125" style="73" customWidth="1"/>
    <col min="10" max="10" width="35.5703125" style="302" bestFit="1" customWidth="1"/>
    <col min="11" max="11" width="11.140625" style="244" customWidth="1"/>
    <col min="12" max="12" width="8.85546875" bestFit="1" customWidth="1"/>
    <col min="13" max="15" width="9.140625" style="264"/>
    <col min="16" max="16" width="9.140625" style="255"/>
    <col min="17" max="17" width="9.140625" style="244"/>
    <col min="18" max="20" width="9.140625" style="264"/>
    <col min="21" max="21" width="9.140625" style="255"/>
    <col min="22" max="16384" width="9.140625" style="40"/>
  </cols>
  <sheetData>
    <row r="1" spans="2:21" ht="13.5" thickBot="1">
      <c r="F1" s="492"/>
      <c r="G1" s="492"/>
      <c r="H1" s="492"/>
      <c r="I1" s="492"/>
      <c r="M1" s="477">
        <v>43679</v>
      </c>
      <c r="N1" s="477"/>
      <c r="O1" s="477"/>
      <c r="P1" s="477"/>
      <c r="R1" s="477">
        <v>43668</v>
      </c>
      <c r="S1" s="477"/>
      <c r="T1" s="477"/>
      <c r="U1" s="477"/>
    </row>
    <row r="2" spans="2:21" ht="13.5" thickBot="1">
      <c r="B2" s="167" t="s">
        <v>314</v>
      </c>
      <c r="C2" s="167" t="s">
        <v>568</v>
      </c>
      <c r="D2" s="167" t="s">
        <v>600</v>
      </c>
      <c r="E2" s="168" t="s">
        <v>309</v>
      </c>
      <c r="F2" s="216" t="s">
        <v>310</v>
      </c>
      <c r="G2" s="217" t="s">
        <v>352</v>
      </c>
      <c r="H2" s="217" t="s">
        <v>311</v>
      </c>
      <c r="I2" s="218" t="s">
        <v>312</v>
      </c>
      <c r="J2" s="309" t="s">
        <v>879</v>
      </c>
      <c r="K2" s="245"/>
      <c r="M2" s="264" t="s">
        <v>310</v>
      </c>
      <c r="N2" s="264" t="s">
        <v>352</v>
      </c>
      <c r="O2" s="264" t="s">
        <v>311</v>
      </c>
      <c r="P2" s="255" t="s">
        <v>312</v>
      </c>
      <c r="R2" s="264" t="s">
        <v>310</v>
      </c>
      <c r="S2" s="264" t="s">
        <v>352</v>
      </c>
      <c r="T2" s="264" t="s">
        <v>311</v>
      </c>
      <c r="U2" s="255" t="s">
        <v>312</v>
      </c>
    </row>
    <row r="3" spans="2:21" ht="12.75" customHeight="1">
      <c r="B3" s="463" t="s">
        <v>620</v>
      </c>
      <c r="C3" s="311" t="s">
        <v>87</v>
      </c>
      <c r="D3" s="94" t="s">
        <v>85</v>
      </c>
      <c r="E3" s="138" t="s">
        <v>86</v>
      </c>
      <c r="F3" s="219">
        <f>VLOOKUP(D3,SOH!A:C,3,)</f>
        <v>0</v>
      </c>
      <c r="G3" s="75">
        <f>VLOOKUP(D3,SOH!A:D,4,)</f>
        <v>15</v>
      </c>
      <c r="H3" s="75">
        <f>VLOOKUP(D3,SOH!A:E,5,)</f>
        <v>0</v>
      </c>
      <c r="I3" s="220">
        <f t="shared" ref="I3:I74" si="0">SUM(F3:H3)</f>
        <v>15</v>
      </c>
      <c r="K3" s="245"/>
      <c r="M3" s="264">
        <v>0</v>
      </c>
      <c r="N3" s="264">
        <v>15</v>
      </c>
      <c r="O3" s="264">
        <v>0</v>
      </c>
      <c r="P3" s="255">
        <v>15</v>
      </c>
      <c r="R3" s="264">
        <v>0</v>
      </c>
      <c r="S3" s="264">
        <v>15</v>
      </c>
      <c r="T3" s="264">
        <v>0</v>
      </c>
      <c r="U3" s="255">
        <v>15</v>
      </c>
    </row>
    <row r="4" spans="2:21" ht="12.75" customHeight="1">
      <c r="B4" s="463"/>
      <c r="C4" s="311" t="s">
        <v>137</v>
      </c>
      <c r="D4" s="95" t="s">
        <v>135</v>
      </c>
      <c r="E4" s="120" t="s">
        <v>577</v>
      </c>
      <c r="F4" s="221">
        <f>VLOOKUP(D4,SOH!A:C,3,)</f>
        <v>9</v>
      </c>
      <c r="G4" s="91">
        <f>VLOOKUP(D4,SOH!A:D,4,)</f>
        <v>0</v>
      </c>
      <c r="H4" s="91">
        <f>VLOOKUP(D4,SOH!A:E,5,)</f>
        <v>0</v>
      </c>
      <c r="I4" s="222">
        <f t="shared" si="0"/>
        <v>9</v>
      </c>
      <c r="K4" s="245"/>
      <c r="M4" s="264">
        <v>9</v>
      </c>
      <c r="N4" s="264">
        <v>0</v>
      </c>
      <c r="O4" s="264">
        <v>0</v>
      </c>
      <c r="P4" s="255">
        <v>9</v>
      </c>
      <c r="R4" s="264">
        <v>9</v>
      </c>
      <c r="S4" s="264">
        <v>0</v>
      </c>
      <c r="T4" s="264">
        <v>0</v>
      </c>
      <c r="U4" s="255">
        <v>9</v>
      </c>
    </row>
    <row r="5" spans="2:21" ht="12.75" customHeight="1">
      <c r="B5" s="463"/>
      <c r="C5" s="311" t="s">
        <v>96</v>
      </c>
      <c r="D5" s="95" t="s">
        <v>94</v>
      </c>
      <c r="E5" s="120" t="s">
        <v>95</v>
      </c>
      <c r="F5" s="221">
        <f>VLOOKUP(D5,SOH!A:C,3,)</f>
        <v>0</v>
      </c>
      <c r="G5" s="91">
        <f>VLOOKUP(D5,SOH!A:D,4,)</f>
        <v>26</v>
      </c>
      <c r="H5" s="91">
        <f>VLOOKUP(D5,SOH!A:E,5,)</f>
        <v>8</v>
      </c>
      <c r="I5" s="220">
        <f t="shared" si="0"/>
        <v>34</v>
      </c>
      <c r="K5" s="245"/>
      <c r="M5" s="264">
        <v>0</v>
      </c>
      <c r="N5" s="264">
        <v>26</v>
      </c>
      <c r="O5" s="264">
        <v>8</v>
      </c>
      <c r="P5" s="255">
        <v>34</v>
      </c>
      <c r="R5" s="264">
        <v>0</v>
      </c>
      <c r="S5" s="264">
        <v>26</v>
      </c>
      <c r="T5" s="264">
        <v>8</v>
      </c>
      <c r="U5" s="255">
        <v>34</v>
      </c>
    </row>
    <row r="6" spans="2:21" ht="12.75" customHeight="1">
      <c r="B6" s="463"/>
      <c r="C6" s="312" t="s">
        <v>90</v>
      </c>
      <c r="D6" s="102" t="s">
        <v>41</v>
      </c>
      <c r="E6" s="137" t="s">
        <v>42</v>
      </c>
      <c r="F6" s="221">
        <f>VLOOKUP(D6,SOH!A:C,3,)</f>
        <v>75</v>
      </c>
      <c r="G6" s="91">
        <f>VLOOKUP(D6,SOH!A:D,4,)</f>
        <v>15</v>
      </c>
      <c r="H6" s="91">
        <f>VLOOKUP(D6,SOH!A:E,5,)</f>
        <v>7</v>
      </c>
      <c r="I6" s="222">
        <f t="shared" si="0"/>
        <v>97</v>
      </c>
      <c r="K6" s="245"/>
      <c r="M6" s="264">
        <v>75</v>
      </c>
      <c r="N6" s="264">
        <v>15</v>
      </c>
      <c r="O6" s="264">
        <v>7</v>
      </c>
      <c r="P6" s="255">
        <v>97</v>
      </c>
      <c r="R6" s="264">
        <v>75</v>
      </c>
      <c r="S6" s="264">
        <v>15</v>
      </c>
      <c r="T6" s="264">
        <v>30</v>
      </c>
      <c r="U6" s="255">
        <v>120</v>
      </c>
    </row>
    <row r="7" spans="2:21" ht="12.75" customHeight="1">
      <c r="B7" s="463"/>
      <c r="C7" s="312" t="s">
        <v>90</v>
      </c>
      <c r="D7" s="102" t="s">
        <v>843</v>
      </c>
      <c r="E7" s="137" t="s">
        <v>844</v>
      </c>
      <c r="F7" s="221">
        <f>VLOOKUP(D7,SOH!A:C,3,)</f>
        <v>0</v>
      </c>
      <c r="G7" s="91">
        <f>VLOOKUP(D7,SOH!A:D,4,)</f>
        <v>24</v>
      </c>
      <c r="H7" s="91">
        <f>VLOOKUP(D7,SOH!A:E,5,)</f>
        <v>0</v>
      </c>
      <c r="I7" s="222">
        <f>SUM(F7:H7)</f>
        <v>24</v>
      </c>
      <c r="K7" s="245"/>
      <c r="M7" s="264">
        <v>0</v>
      </c>
      <c r="N7" s="264">
        <v>24</v>
      </c>
      <c r="O7" s="264">
        <v>0</v>
      </c>
      <c r="P7" s="255">
        <v>24</v>
      </c>
      <c r="R7" s="264">
        <v>0</v>
      </c>
      <c r="S7" s="264">
        <v>24</v>
      </c>
      <c r="T7" s="264">
        <v>0</v>
      </c>
      <c r="U7" s="255">
        <v>24</v>
      </c>
    </row>
    <row r="8" spans="2:21" ht="12.75" customHeight="1">
      <c r="B8" s="463"/>
      <c r="C8" s="312" t="s">
        <v>88</v>
      </c>
      <c r="D8" s="115" t="s">
        <v>83</v>
      </c>
      <c r="E8" s="122" t="s">
        <v>84</v>
      </c>
      <c r="F8" s="221">
        <f>VLOOKUP(D8,SOH!A:C,3,)</f>
        <v>12</v>
      </c>
      <c r="G8" s="91">
        <f>VLOOKUP(D8,SOH!A:D,4,)</f>
        <v>0</v>
      </c>
      <c r="H8" s="91">
        <f>VLOOKUP(D8,SOH!A:E,5,)</f>
        <v>1</v>
      </c>
      <c r="I8" s="220">
        <f t="shared" si="0"/>
        <v>13</v>
      </c>
      <c r="K8" s="245"/>
      <c r="M8" s="264">
        <v>12</v>
      </c>
      <c r="N8" s="264">
        <v>0</v>
      </c>
      <c r="O8" s="264">
        <v>1</v>
      </c>
      <c r="P8" s="255">
        <v>13</v>
      </c>
      <c r="R8" s="264">
        <v>12</v>
      </c>
      <c r="S8" s="264">
        <v>0</v>
      </c>
      <c r="T8" s="264">
        <v>13</v>
      </c>
      <c r="U8" s="255">
        <v>25</v>
      </c>
    </row>
    <row r="9" spans="2:21" ht="12.75" customHeight="1">
      <c r="B9" s="463"/>
      <c r="C9" s="312" t="s">
        <v>88</v>
      </c>
      <c r="D9" s="104" t="s">
        <v>188</v>
      </c>
      <c r="E9" s="123" t="s">
        <v>189</v>
      </c>
      <c r="F9" s="221">
        <f>VLOOKUP(D9,SOH!A:C,3,)</f>
        <v>0</v>
      </c>
      <c r="G9" s="91">
        <f>VLOOKUP(D9,SOH!A:D,4,)</f>
        <v>0</v>
      </c>
      <c r="H9" s="91">
        <f>VLOOKUP(D9,SOH!A:E,5,)</f>
        <v>34</v>
      </c>
      <c r="I9" s="222">
        <f t="shared" si="0"/>
        <v>34</v>
      </c>
      <c r="K9" s="245"/>
      <c r="M9" s="264">
        <v>0</v>
      </c>
      <c r="N9" s="264">
        <v>0</v>
      </c>
      <c r="O9" s="264">
        <v>34</v>
      </c>
      <c r="P9" s="255">
        <v>34</v>
      </c>
      <c r="R9" s="264">
        <v>0</v>
      </c>
      <c r="S9" s="264">
        <v>0</v>
      </c>
      <c r="T9" s="264">
        <v>47</v>
      </c>
      <c r="U9" s="255">
        <v>47</v>
      </c>
    </row>
    <row r="10" spans="2:21" ht="12.75" customHeight="1">
      <c r="B10" s="463"/>
      <c r="C10" s="312" t="s">
        <v>861</v>
      </c>
      <c r="D10" s="104" t="s">
        <v>206</v>
      </c>
      <c r="E10" s="123" t="s">
        <v>207</v>
      </c>
      <c r="F10" s="221">
        <f>VLOOKUP(D10,SOH!A:C,3,)</f>
        <v>3</v>
      </c>
      <c r="G10" s="91">
        <f>VLOOKUP(D10,SOH!A:D,4,)</f>
        <v>0</v>
      </c>
      <c r="H10" s="91">
        <f>VLOOKUP(D10,SOH!A:E,5,)</f>
        <v>0</v>
      </c>
      <c r="I10" s="222">
        <f t="shared" si="0"/>
        <v>3</v>
      </c>
      <c r="K10" s="245"/>
      <c r="M10" s="264">
        <v>3</v>
      </c>
      <c r="N10" s="264">
        <v>0</v>
      </c>
      <c r="O10" s="264">
        <v>0</v>
      </c>
      <c r="P10" s="255">
        <v>3</v>
      </c>
      <c r="R10" s="264">
        <v>3</v>
      </c>
      <c r="S10" s="264">
        <v>0</v>
      </c>
      <c r="T10" s="264">
        <v>0</v>
      </c>
      <c r="U10" s="255">
        <v>3</v>
      </c>
    </row>
    <row r="11" spans="2:21" ht="12.75" customHeight="1">
      <c r="B11" s="463"/>
      <c r="C11" s="311" t="s">
        <v>102</v>
      </c>
      <c r="D11" s="104" t="s">
        <v>103</v>
      </c>
      <c r="E11" s="123" t="s">
        <v>163</v>
      </c>
      <c r="F11" s="221">
        <f>VLOOKUP(D11,SOH!A:C,3,)</f>
        <v>114</v>
      </c>
      <c r="G11" s="91">
        <f>VLOOKUP(D11,SOH!A:D,4,)</f>
        <v>27</v>
      </c>
      <c r="H11" s="91">
        <f>VLOOKUP(D11,SOH!A:E,5,)</f>
        <v>49</v>
      </c>
      <c r="I11" s="222">
        <f t="shared" si="0"/>
        <v>190</v>
      </c>
      <c r="K11" s="245"/>
      <c r="M11" s="264">
        <v>114</v>
      </c>
      <c r="N11" s="264">
        <v>27</v>
      </c>
      <c r="O11" s="264">
        <v>49</v>
      </c>
      <c r="P11" s="255">
        <v>190</v>
      </c>
      <c r="R11" s="264">
        <v>114</v>
      </c>
      <c r="S11" s="264">
        <v>27</v>
      </c>
      <c r="T11" s="264">
        <v>55</v>
      </c>
      <c r="U11" s="255">
        <v>196</v>
      </c>
    </row>
    <row r="12" spans="2:21" ht="12.75" customHeight="1">
      <c r="B12" s="463"/>
      <c r="C12" s="311" t="s">
        <v>107</v>
      </c>
      <c r="D12" s="116" t="s">
        <v>103</v>
      </c>
      <c r="E12" s="124" t="s">
        <v>102</v>
      </c>
      <c r="F12" s="221">
        <f>VLOOKUP(D12,SOH!A:C,3,)</f>
        <v>114</v>
      </c>
      <c r="G12" s="91">
        <f>VLOOKUP(D12,SOH!A:D,4,)</f>
        <v>27</v>
      </c>
      <c r="H12" s="91">
        <f>VLOOKUP(D12,SOH!A:E,5,)</f>
        <v>49</v>
      </c>
      <c r="I12" s="222">
        <f t="shared" si="0"/>
        <v>190</v>
      </c>
      <c r="K12" s="245"/>
      <c r="M12" s="264">
        <v>114</v>
      </c>
      <c r="N12" s="264">
        <v>27</v>
      </c>
      <c r="O12" s="264">
        <v>49</v>
      </c>
      <c r="P12" s="255">
        <v>190</v>
      </c>
      <c r="R12" s="264">
        <v>114</v>
      </c>
      <c r="S12" s="264">
        <v>27</v>
      </c>
      <c r="T12" s="264">
        <v>55</v>
      </c>
      <c r="U12" s="255">
        <v>196</v>
      </c>
    </row>
    <row r="13" spans="2:21" ht="12.75" customHeight="1">
      <c r="B13" s="463"/>
      <c r="C13" s="419" t="s">
        <v>921</v>
      </c>
      <c r="D13" s="116" t="s">
        <v>923</v>
      </c>
      <c r="E13" s="124"/>
      <c r="F13" s="221" t="e">
        <f>VLOOKUP(D13,SOH!A:C,3,)</f>
        <v>#N/A</v>
      </c>
      <c r="G13" s="413" t="e">
        <f>VLOOKUP(D13,SOH!A:D,4,)</f>
        <v>#N/A</v>
      </c>
      <c r="H13" s="413" t="e">
        <f>VLOOKUP(D13,SOH!A:E,5,)</f>
        <v>#N/A</v>
      </c>
      <c r="I13" s="222" t="e">
        <f t="shared" ref="I13:I14" si="1">SUM(F13:H13)</f>
        <v>#N/A</v>
      </c>
      <c r="K13" s="245"/>
    </row>
    <row r="14" spans="2:21" ht="12.75" customHeight="1">
      <c r="B14" s="463"/>
      <c r="C14" s="419" t="s">
        <v>922</v>
      </c>
      <c r="D14" s="116" t="s">
        <v>924</v>
      </c>
      <c r="E14" s="124"/>
      <c r="F14" s="221" t="e">
        <f>VLOOKUP(D14,SOH!A:C,3,)</f>
        <v>#N/A</v>
      </c>
      <c r="G14" s="413" t="e">
        <f>VLOOKUP(D14,SOH!A:D,4,)</f>
        <v>#N/A</v>
      </c>
      <c r="H14" s="413" t="e">
        <f>VLOOKUP(D14,SOH!A:E,5,)</f>
        <v>#N/A</v>
      </c>
      <c r="I14" s="222" t="e">
        <f t="shared" si="1"/>
        <v>#N/A</v>
      </c>
      <c r="K14" s="245"/>
    </row>
    <row r="15" spans="2:21" ht="12.75" customHeight="1">
      <c r="B15" s="463"/>
      <c r="C15" s="312" t="s">
        <v>99</v>
      </c>
      <c r="D15" s="95" t="s">
        <v>97</v>
      </c>
      <c r="E15" s="120" t="s">
        <v>98</v>
      </c>
      <c r="F15" s="221">
        <f>VLOOKUP(D15,SOH!A:C,3,)</f>
        <v>11</v>
      </c>
      <c r="G15" s="91">
        <f>VLOOKUP(D15,SOH!A:D,4,)</f>
        <v>32</v>
      </c>
      <c r="H15" s="91">
        <f>VLOOKUP(D15,SOH!A:E,5,)</f>
        <v>24</v>
      </c>
      <c r="I15" s="222">
        <f t="shared" si="0"/>
        <v>67</v>
      </c>
      <c r="K15" s="245"/>
      <c r="M15" s="264">
        <v>9</v>
      </c>
      <c r="N15" s="264">
        <v>65</v>
      </c>
      <c r="O15" s="264">
        <v>25</v>
      </c>
      <c r="P15" s="255">
        <v>99</v>
      </c>
      <c r="R15" s="264">
        <v>9</v>
      </c>
      <c r="S15" s="264">
        <v>65</v>
      </c>
      <c r="T15" s="264">
        <v>25</v>
      </c>
      <c r="U15" s="255">
        <v>99</v>
      </c>
    </row>
    <row r="16" spans="2:21">
      <c r="B16" s="463"/>
      <c r="C16" s="312" t="s">
        <v>89</v>
      </c>
      <c r="D16" s="95" t="s">
        <v>320</v>
      </c>
      <c r="E16" s="120" t="s">
        <v>321</v>
      </c>
      <c r="F16" s="221">
        <f>VLOOKUP(D16,SOH!A:C,3,)</f>
        <v>0</v>
      </c>
      <c r="G16" s="91">
        <f>VLOOKUP(D16,SOH!A:D,4,)</f>
        <v>1</v>
      </c>
      <c r="H16" s="91">
        <f>VLOOKUP(D16,SOH!A:E,5,)</f>
        <v>0</v>
      </c>
      <c r="I16" s="222">
        <f t="shared" si="0"/>
        <v>1</v>
      </c>
      <c r="K16" s="245"/>
      <c r="M16" s="264">
        <v>0</v>
      </c>
      <c r="N16" s="264">
        <v>1</v>
      </c>
      <c r="O16" s="264">
        <v>0</v>
      </c>
      <c r="P16" s="255">
        <v>1</v>
      </c>
      <c r="R16" s="264">
        <v>0</v>
      </c>
      <c r="S16" s="264">
        <v>1</v>
      </c>
      <c r="T16" s="264">
        <v>0</v>
      </c>
      <c r="U16" s="255">
        <v>1</v>
      </c>
    </row>
    <row r="17" spans="2:21" ht="12.75" customHeight="1">
      <c r="B17" s="463"/>
      <c r="C17" s="312" t="s">
        <v>595</v>
      </c>
      <c r="D17" s="117" t="s">
        <v>593</v>
      </c>
      <c r="E17" s="128" t="s">
        <v>594</v>
      </c>
      <c r="F17" s="221">
        <f>VLOOKUP(D17,SOH!A:C,3,)</f>
        <v>221</v>
      </c>
      <c r="G17" s="91">
        <f>VLOOKUP(D17,SOH!A:D,4,)</f>
        <v>18</v>
      </c>
      <c r="H17" s="91">
        <f>VLOOKUP(D17,SOH!A:E,5,)</f>
        <v>25</v>
      </c>
      <c r="I17" s="305">
        <f t="shared" si="0"/>
        <v>264</v>
      </c>
      <c r="K17" s="245"/>
      <c r="M17" s="265">
        <v>285</v>
      </c>
      <c r="N17" s="264">
        <v>20</v>
      </c>
      <c r="O17" s="264">
        <v>27</v>
      </c>
      <c r="P17" s="255">
        <v>332</v>
      </c>
      <c r="R17" s="265">
        <v>297</v>
      </c>
      <c r="S17" s="264">
        <v>0</v>
      </c>
      <c r="T17" s="264">
        <v>39</v>
      </c>
      <c r="U17" s="255">
        <v>336</v>
      </c>
    </row>
    <row r="18" spans="2:21" ht="12.75" customHeight="1">
      <c r="B18" s="463"/>
      <c r="C18" s="312" t="s">
        <v>624</v>
      </c>
      <c r="D18" s="117" t="s">
        <v>581</v>
      </c>
      <c r="E18" s="128" t="s">
        <v>582</v>
      </c>
      <c r="F18" s="221">
        <f>VLOOKUP(D18,SOH!A:C,3,)</f>
        <v>155</v>
      </c>
      <c r="G18" s="91">
        <f>VLOOKUP(D18,SOH!A:D,4,)</f>
        <v>13</v>
      </c>
      <c r="H18" s="91">
        <f>VLOOKUP(D18,SOH!A:E,5,)</f>
        <v>8</v>
      </c>
      <c r="I18" s="222">
        <f t="shared" si="0"/>
        <v>176</v>
      </c>
      <c r="K18" s="245"/>
      <c r="M18" s="391">
        <v>151</v>
      </c>
      <c r="N18" s="264">
        <v>13</v>
      </c>
      <c r="O18" s="264">
        <v>8</v>
      </c>
      <c r="P18" s="255">
        <v>172</v>
      </c>
      <c r="R18" s="391">
        <v>122</v>
      </c>
      <c r="S18" s="264">
        <v>13</v>
      </c>
      <c r="T18" s="264">
        <v>8</v>
      </c>
      <c r="U18" s="255">
        <v>143</v>
      </c>
    </row>
    <row r="19" spans="2:21" ht="12.75" customHeight="1">
      <c r="B19" s="463"/>
      <c r="C19" s="312" t="s">
        <v>624</v>
      </c>
      <c r="D19" s="262" t="s">
        <v>881</v>
      </c>
      <c r="E19" s="335" t="s">
        <v>882</v>
      </c>
      <c r="F19" s="221">
        <f>VLOOKUP(D19,SOH!A:C,3,)</f>
        <v>19</v>
      </c>
      <c r="G19" s="75">
        <f>VLOOKUP(D19,SOH!A:D,4,)</f>
        <v>48</v>
      </c>
      <c r="H19" s="75">
        <f>VLOOKUP(D19,SOH!A:E,5,)</f>
        <v>20</v>
      </c>
      <c r="I19" s="220">
        <f>SUM(F19:H19)</f>
        <v>87</v>
      </c>
      <c r="J19" s="302" t="s">
        <v>897</v>
      </c>
      <c r="K19" s="302" t="s">
        <v>883</v>
      </c>
      <c r="M19" s="265">
        <v>9</v>
      </c>
      <c r="N19" s="264">
        <v>48</v>
      </c>
      <c r="O19" s="264">
        <v>20</v>
      </c>
      <c r="P19" s="255">
        <v>77</v>
      </c>
      <c r="R19" s="265">
        <v>0</v>
      </c>
      <c r="S19" s="264">
        <v>64</v>
      </c>
      <c r="T19" s="264">
        <v>37</v>
      </c>
      <c r="U19" s="255">
        <v>101</v>
      </c>
    </row>
    <row r="20" spans="2:21" ht="13.5" thickBot="1">
      <c r="B20" s="464"/>
      <c r="C20" s="313" t="s">
        <v>124</v>
      </c>
      <c r="D20" s="118" t="s">
        <v>122</v>
      </c>
      <c r="E20" s="125" t="s">
        <v>123</v>
      </c>
      <c r="F20" s="221">
        <f>VLOOKUP(D20,SOH!A:C,3,)</f>
        <v>0</v>
      </c>
      <c r="G20" s="91">
        <f>VLOOKUP(D20,SOH!A:D,4,)</f>
        <v>0</v>
      </c>
      <c r="H20" s="91">
        <f>VLOOKUP(D20,SOH!A:E,5,)</f>
        <v>3</v>
      </c>
      <c r="I20" s="222">
        <f t="shared" si="0"/>
        <v>3</v>
      </c>
      <c r="K20" s="245"/>
      <c r="M20" s="264">
        <v>0</v>
      </c>
      <c r="N20" s="264">
        <v>0</v>
      </c>
      <c r="O20" s="264">
        <v>3</v>
      </c>
      <c r="P20" s="255">
        <v>3</v>
      </c>
      <c r="R20" s="264">
        <v>0</v>
      </c>
      <c r="S20" s="264">
        <v>0</v>
      </c>
      <c r="T20" s="264">
        <v>3</v>
      </c>
      <c r="U20" s="255">
        <v>3</v>
      </c>
    </row>
    <row r="21" spans="2:21" ht="13.5" customHeight="1">
      <c r="B21" s="465" t="s">
        <v>252</v>
      </c>
      <c r="C21" s="311" t="s">
        <v>237</v>
      </c>
      <c r="D21" s="110" t="s">
        <v>67</v>
      </c>
      <c r="E21" s="126" t="s">
        <v>68</v>
      </c>
      <c r="F21" s="221">
        <f>VLOOKUP(D21,SOH!A:C,3,)</f>
        <v>334</v>
      </c>
      <c r="G21" s="91">
        <f>VLOOKUP(D21,SOH!A:D,4,)</f>
        <v>231</v>
      </c>
      <c r="H21" s="91">
        <f>VLOOKUP(D21,SOH!A:E,5,)</f>
        <v>126</v>
      </c>
      <c r="I21" s="222">
        <f t="shared" si="0"/>
        <v>691</v>
      </c>
      <c r="K21" s="245"/>
      <c r="M21" s="264">
        <v>392</v>
      </c>
      <c r="N21" s="264">
        <v>231</v>
      </c>
      <c r="O21" s="264">
        <v>126</v>
      </c>
      <c r="P21" s="255">
        <v>749</v>
      </c>
      <c r="R21" s="264">
        <v>399</v>
      </c>
      <c r="S21" s="264">
        <v>231</v>
      </c>
      <c r="T21" s="264">
        <v>131</v>
      </c>
      <c r="U21" s="255">
        <v>761</v>
      </c>
    </row>
    <row r="22" spans="2:21" ht="13.5" customHeight="1">
      <c r="B22" s="466"/>
      <c r="C22" s="311" t="s">
        <v>238</v>
      </c>
      <c r="D22" s="102" t="s">
        <v>39</v>
      </c>
      <c r="E22" s="137" t="s">
        <v>40</v>
      </c>
      <c r="F22" s="221">
        <f>VLOOKUP(D22,SOH!A:C,3,)</f>
        <v>471</v>
      </c>
      <c r="G22" s="91">
        <f>VLOOKUP(D22,SOH!A:D,4,)</f>
        <v>488</v>
      </c>
      <c r="H22" s="91">
        <f>VLOOKUP(D22,SOH!A:E,5,)</f>
        <v>306</v>
      </c>
      <c r="I22" s="222">
        <f t="shared" si="0"/>
        <v>1265</v>
      </c>
      <c r="K22" s="245"/>
      <c r="M22" s="264">
        <v>557</v>
      </c>
      <c r="N22" s="264">
        <v>493</v>
      </c>
      <c r="O22" s="264">
        <v>309</v>
      </c>
      <c r="P22" s="255">
        <v>1359</v>
      </c>
      <c r="R22" s="264">
        <v>573</v>
      </c>
      <c r="S22" s="264">
        <v>493</v>
      </c>
      <c r="T22" s="264">
        <v>321</v>
      </c>
      <c r="U22" s="255">
        <v>1387</v>
      </c>
    </row>
    <row r="23" spans="2:21" ht="13.5" customHeight="1">
      <c r="B23" s="466"/>
      <c r="C23" s="311" t="s">
        <v>238</v>
      </c>
      <c r="D23" s="95" t="s">
        <v>241</v>
      </c>
      <c r="E23" s="120" t="s">
        <v>242</v>
      </c>
      <c r="F23" s="221">
        <f>VLOOKUP(D23,SOH!A:C,3,)</f>
        <v>102</v>
      </c>
      <c r="G23" s="91">
        <f>VLOOKUP(D23,SOH!A:D,4,)</f>
        <v>12</v>
      </c>
      <c r="H23" s="91">
        <f>VLOOKUP(D23,SOH!A:E,5,)</f>
        <v>6</v>
      </c>
      <c r="I23" s="222">
        <f t="shared" si="0"/>
        <v>120</v>
      </c>
      <c r="K23" s="245"/>
      <c r="M23" s="264">
        <v>102</v>
      </c>
      <c r="N23" s="264">
        <v>12</v>
      </c>
      <c r="O23" s="264">
        <v>6</v>
      </c>
      <c r="P23" s="255">
        <v>120</v>
      </c>
      <c r="R23" s="264">
        <v>102</v>
      </c>
      <c r="S23" s="264">
        <v>12</v>
      </c>
      <c r="T23" s="264">
        <v>6</v>
      </c>
      <c r="U23" s="255">
        <v>120</v>
      </c>
    </row>
    <row r="24" spans="2:21" ht="13.5" customHeight="1">
      <c r="B24" s="466"/>
      <c r="C24" s="311" t="s">
        <v>837</v>
      </c>
      <c r="D24" s="146" t="s">
        <v>407</v>
      </c>
      <c r="E24" s="127" t="s">
        <v>408</v>
      </c>
      <c r="F24" s="221">
        <f>VLOOKUP(D24,SOH!A:C,3,)</f>
        <v>712</v>
      </c>
      <c r="G24" s="91">
        <f>VLOOKUP(D24,SOH!A:D,4,)</f>
        <v>126</v>
      </c>
      <c r="H24" s="91">
        <f>VLOOKUP(D24,SOH!A:E,5,)</f>
        <v>192</v>
      </c>
      <c r="I24" s="222">
        <f t="shared" si="0"/>
        <v>1030</v>
      </c>
      <c r="K24" s="245"/>
      <c r="M24" s="264">
        <v>712</v>
      </c>
      <c r="N24" s="264">
        <v>126</v>
      </c>
      <c r="O24" s="264">
        <v>192</v>
      </c>
      <c r="P24" s="255">
        <v>1030</v>
      </c>
      <c r="R24" s="264">
        <v>712</v>
      </c>
      <c r="S24" s="264">
        <v>126</v>
      </c>
      <c r="T24" s="264">
        <v>195</v>
      </c>
      <c r="U24" s="255">
        <v>1033</v>
      </c>
    </row>
    <row r="25" spans="2:21" ht="13.5" customHeight="1" thickBot="1">
      <c r="B25" s="467"/>
      <c r="C25" s="313" t="s">
        <v>108</v>
      </c>
      <c r="D25" s="118" t="s">
        <v>105</v>
      </c>
      <c r="E25" s="128" t="s">
        <v>106</v>
      </c>
      <c r="F25" s="221">
        <f>VLOOKUP(D25,SOH!A:C,3,)</f>
        <v>0</v>
      </c>
      <c r="G25" s="91">
        <f>VLOOKUP(D25,SOH!A:D,4,)</f>
        <v>7</v>
      </c>
      <c r="H25" s="91">
        <f>VLOOKUP(D25,SOH!A:E,5,)</f>
        <v>0</v>
      </c>
      <c r="I25" s="222">
        <f t="shared" si="0"/>
        <v>7</v>
      </c>
      <c r="K25" s="245"/>
      <c r="M25" s="264">
        <v>0</v>
      </c>
      <c r="N25" s="264">
        <v>7</v>
      </c>
      <c r="O25" s="264">
        <v>0</v>
      </c>
      <c r="P25" s="255">
        <v>7</v>
      </c>
      <c r="R25" s="264">
        <v>0</v>
      </c>
      <c r="S25" s="264">
        <v>7</v>
      </c>
      <c r="T25" s="264">
        <v>0</v>
      </c>
      <c r="U25" s="255">
        <v>7</v>
      </c>
    </row>
    <row r="26" spans="2:21">
      <c r="B26" s="468" t="s">
        <v>315</v>
      </c>
      <c r="C26" s="314" t="s">
        <v>372</v>
      </c>
      <c r="D26" s="169" t="s">
        <v>37</v>
      </c>
      <c r="E26" s="170" t="s">
        <v>38</v>
      </c>
      <c r="F26" s="221">
        <f>VLOOKUP(D26,SOH!A:C,3,)</f>
        <v>270</v>
      </c>
      <c r="G26" s="91">
        <f>VLOOKUP(D26,SOH!A:D,4,)</f>
        <v>304</v>
      </c>
      <c r="H26" s="91">
        <f>VLOOKUP(D26,SOH!A:E,5,)</f>
        <v>170</v>
      </c>
      <c r="I26" s="222">
        <f t="shared" si="0"/>
        <v>744</v>
      </c>
      <c r="K26" s="245"/>
      <c r="M26" s="264">
        <v>502</v>
      </c>
      <c r="N26" s="264">
        <v>352</v>
      </c>
      <c r="O26" s="264">
        <v>190</v>
      </c>
      <c r="P26" s="255">
        <v>1044</v>
      </c>
      <c r="R26" s="264">
        <v>622</v>
      </c>
      <c r="S26" s="264">
        <v>353</v>
      </c>
      <c r="T26" s="264">
        <v>488</v>
      </c>
      <c r="U26" s="255">
        <v>1463</v>
      </c>
    </row>
    <row r="27" spans="2:21">
      <c r="B27" s="469"/>
      <c r="C27" s="311" t="s">
        <v>597</v>
      </c>
      <c r="D27" s="171" t="s">
        <v>598</v>
      </c>
      <c r="E27" s="172" t="s">
        <v>596</v>
      </c>
      <c r="F27" s="221">
        <f>VLOOKUP(D27,SOH!A:C,3,)</f>
        <v>1487</v>
      </c>
      <c r="G27" s="91">
        <f>VLOOKUP(D27,SOH!A:D,4,)</f>
        <v>284</v>
      </c>
      <c r="H27" s="91">
        <f>VLOOKUP(D27,SOH!A:E,5,)</f>
        <v>376</v>
      </c>
      <c r="I27" s="222">
        <f t="shared" si="0"/>
        <v>2147</v>
      </c>
      <c r="K27" s="245"/>
      <c r="M27" s="264">
        <v>1530</v>
      </c>
      <c r="N27" s="264">
        <v>284</v>
      </c>
      <c r="O27" s="264">
        <v>386</v>
      </c>
      <c r="P27" s="255">
        <v>2200</v>
      </c>
      <c r="R27" s="264">
        <v>1526</v>
      </c>
      <c r="S27" s="264">
        <v>284</v>
      </c>
      <c r="T27" s="264">
        <v>406</v>
      </c>
      <c r="U27" s="255">
        <v>2216</v>
      </c>
    </row>
    <row r="28" spans="2:21" ht="12.75" customHeight="1">
      <c r="B28" s="469"/>
      <c r="C28" s="311" t="s">
        <v>133</v>
      </c>
      <c r="D28" s="96" t="s">
        <v>69</v>
      </c>
      <c r="E28" s="129" t="s">
        <v>70</v>
      </c>
      <c r="F28" s="221">
        <f>VLOOKUP(D28,SOH!A:C,3,)</f>
        <v>3710</v>
      </c>
      <c r="G28" s="91">
        <f>VLOOKUP(D28,SOH!A:D,4,)</f>
        <v>1735</v>
      </c>
      <c r="H28" s="91">
        <f>VLOOKUP(D28,SOH!A:E,5,)</f>
        <v>1410</v>
      </c>
      <c r="I28" s="222">
        <f t="shared" si="0"/>
        <v>6855</v>
      </c>
      <c r="K28" s="245"/>
      <c r="M28" s="264">
        <v>3720</v>
      </c>
      <c r="N28" s="264">
        <v>1759</v>
      </c>
      <c r="O28" s="264">
        <v>1410</v>
      </c>
      <c r="P28" s="255">
        <v>6889</v>
      </c>
      <c r="R28" s="264">
        <v>3741</v>
      </c>
      <c r="S28" s="264">
        <v>1759</v>
      </c>
      <c r="T28" s="264">
        <v>1542</v>
      </c>
      <c r="U28" s="255">
        <v>7042</v>
      </c>
    </row>
    <row r="29" spans="2:21" ht="13.5" customHeight="1" thickBot="1">
      <c r="B29" s="470"/>
      <c r="C29" s="313" t="s">
        <v>372</v>
      </c>
      <c r="D29" s="105" t="s">
        <v>370</v>
      </c>
      <c r="E29" s="130" t="s">
        <v>371</v>
      </c>
      <c r="F29" s="221">
        <f>VLOOKUP(D29,SOH!A:C,3,)</f>
        <v>435</v>
      </c>
      <c r="G29" s="91">
        <f>VLOOKUP(D29,SOH!A:D,4,)</f>
        <v>0</v>
      </c>
      <c r="H29" s="91">
        <f>VLOOKUP(D29,SOH!A:E,5,)</f>
        <v>6</v>
      </c>
      <c r="I29" s="222">
        <f t="shared" si="0"/>
        <v>441</v>
      </c>
      <c r="K29" s="245"/>
      <c r="M29" s="264">
        <v>435</v>
      </c>
      <c r="N29" s="264">
        <v>0</v>
      </c>
      <c r="O29" s="264">
        <v>6</v>
      </c>
      <c r="P29" s="255">
        <v>441</v>
      </c>
      <c r="R29" s="264">
        <v>438</v>
      </c>
      <c r="S29" s="264">
        <v>0</v>
      </c>
      <c r="T29" s="264">
        <v>6</v>
      </c>
      <c r="U29" s="255">
        <v>444</v>
      </c>
    </row>
    <row r="30" spans="2:21" ht="12.75" customHeight="1">
      <c r="B30" s="471" t="s">
        <v>244</v>
      </c>
      <c r="C30" s="311" t="s">
        <v>244</v>
      </c>
      <c r="D30" s="110" t="s">
        <v>71</v>
      </c>
      <c r="E30" s="126" t="s">
        <v>72</v>
      </c>
      <c r="F30" s="221">
        <f>VLOOKUP(D30,SOH!A:C,3,)</f>
        <v>16708</v>
      </c>
      <c r="G30" s="91">
        <f>VLOOKUP(D30,SOH!A:D,4,)</f>
        <v>1769</v>
      </c>
      <c r="H30" s="91">
        <f>VLOOKUP(D30,SOH!A:E,5,)</f>
        <v>1229</v>
      </c>
      <c r="I30" s="222">
        <f t="shared" si="0"/>
        <v>19706</v>
      </c>
      <c r="K30" s="245"/>
      <c r="M30" s="264">
        <v>22360</v>
      </c>
      <c r="N30" s="264">
        <v>2469</v>
      </c>
      <c r="O30" s="264">
        <v>1439</v>
      </c>
      <c r="P30" s="255">
        <v>26268</v>
      </c>
      <c r="R30" s="264">
        <v>22420</v>
      </c>
      <c r="S30" s="264">
        <v>6986</v>
      </c>
      <c r="T30" s="264">
        <v>2264</v>
      </c>
      <c r="U30" s="255">
        <v>31670</v>
      </c>
    </row>
    <row r="31" spans="2:21">
      <c r="B31" s="472"/>
      <c r="C31" s="311" t="s">
        <v>246</v>
      </c>
      <c r="D31" s="104" t="s">
        <v>223</v>
      </c>
      <c r="E31" s="123" t="s">
        <v>224</v>
      </c>
      <c r="F31" s="221">
        <f>VLOOKUP(D31,SOH!A:C,3,)</f>
        <v>1158</v>
      </c>
      <c r="G31" s="91">
        <f>VLOOKUP(D31,SOH!A:D,4,)</f>
        <v>255</v>
      </c>
      <c r="H31" s="91">
        <f>VLOOKUP(D31,SOH!A:E,5,)</f>
        <v>276</v>
      </c>
      <c r="I31" s="222">
        <f t="shared" si="0"/>
        <v>1689</v>
      </c>
      <c r="K31" s="245"/>
      <c r="M31" s="264">
        <v>1646</v>
      </c>
      <c r="N31" s="264">
        <v>267</v>
      </c>
      <c r="O31" s="264">
        <v>262</v>
      </c>
      <c r="P31" s="255">
        <v>2175</v>
      </c>
      <c r="R31" s="264">
        <v>1664</v>
      </c>
      <c r="S31" s="264">
        <v>267</v>
      </c>
      <c r="T31" s="264">
        <v>262</v>
      </c>
      <c r="U31" s="255">
        <v>2193</v>
      </c>
    </row>
    <row r="32" spans="2:21" ht="13.5" thickBot="1">
      <c r="B32" s="473"/>
      <c r="C32" s="311" t="s">
        <v>247</v>
      </c>
      <c r="D32" s="96" t="s">
        <v>73</v>
      </c>
      <c r="E32" s="129" t="s">
        <v>74</v>
      </c>
      <c r="F32" s="221">
        <f>VLOOKUP(D32,SOH!A:C,3,)</f>
        <v>2765</v>
      </c>
      <c r="G32" s="91">
        <f>VLOOKUP(D32,SOH!A:D,4,)</f>
        <v>1051</v>
      </c>
      <c r="H32" s="91">
        <f>VLOOKUP(D32,SOH!A:E,5,)</f>
        <v>260</v>
      </c>
      <c r="I32" s="222">
        <f t="shared" si="0"/>
        <v>4076</v>
      </c>
      <c r="K32" s="245"/>
      <c r="M32" s="264">
        <v>3043</v>
      </c>
      <c r="N32" s="264">
        <v>1083</v>
      </c>
      <c r="O32" s="264">
        <v>272</v>
      </c>
      <c r="P32" s="255">
        <v>4398</v>
      </c>
      <c r="R32" s="264">
        <v>3079</v>
      </c>
      <c r="S32" s="264">
        <v>1083</v>
      </c>
      <c r="T32" s="264">
        <v>320</v>
      </c>
      <c r="U32" s="255">
        <v>4482</v>
      </c>
    </row>
    <row r="33" spans="2:21" ht="12.75" customHeight="1">
      <c r="B33" s="465" t="s">
        <v>245</v>
      </c>
      <c r="C33" s="314" t="s">
        <v>245</v>
      </c>
      <c r="D33" s="375" t="s">
        <v>75</v>
      </c>
      <c r="E33" s="94" t="s">
        <v>76</v>
      </c>
      <c r="F33" s="246">
        <f>VLOOKUP(D33,SOH!A:C,3,)</f>
        <v>660</v>
      </c>
      <c r="G33" s="91">
        <f>VLOOKUP(D33,SOH!A:D,4,)</f>
        <v>590</v>
      </c>
      <c r="H33" s="91">
        <f>VLOOKUP(D33,SOH!A:E,5,)</f>
        <v>1190</v>
      </c>
      <c r="I33" s="222">
        <f t="shared" si="0"/>
        <v>2440</v>
      </c>
      <c r="K33" s="245"/>
      <c r="M33" s="264">
        <v>846</v>
      </c>
      <c r="N33" s="264">
        <v>590</v>
      </c>
      <c r="O33" s="264">
        <v>1190</v>
      </c>
      <c r="P33" s="255">
        <v>2626</v>
      </c>
      <c r="R33" s="264">
        <v>846</v>
      </c>
      <c r="S33" s="264">
        <v>4390</v>
      </c>
      <c r="T33" s="264">
        <v>2824</v>
      </c>
      <c r="U33" s="255">
        <v>8060</v>
      </c>
    </row>
    <row r="34" spans="2:21" ht="12.75" customHeight="1">
      <c r="B34" s="466"/>
      <c r="C34" s="311" t="s">
        <v>248</v>
      </c>
      <c r="D34" s="376" t="s">
        <v>225</v>
      </c>
      <c r="E34" s="104" t="s">
        <v>226</v>
      </c>
      <c r="F34" s="246">
        <f>VLOOKUP(D34,SOH!A:C,3,)</f>
        <v>126</v>
      </c>
      <c r="G34" s="75">
        <f>VLOOKUP(D34,SOH!A:D,4,)</f>
        <v>116</v>
      </c>
      <c r="H34" s="75">
        <f>VLOOKUP(D34,SOH!A:E,5,)</f>
        <v>161</v>
      </c>
      <c r="I34" s="222">
        <f t="shared" si="0"/>
        <v>403</v>
      </c>
      <c r="K34" s="245"/>
      <c r="M34" s="264">
        <v>126</v>
      </c>
      <c r="N34" s="264">
        <v>116</v>
      </c>
      <c r="O34" s="264">
        <v>161</v>
      </c>
      <c r="P34" s="255">
        <v>403</v>
      </c>
      <c r="R34" s="264">
        <v>126</v>
      </c>
      <c r="S34" s="264">
        <v>116</v>
      </c>
      <c r="T34" s="264">
        <v>161</v>
      </c>
      <c r="U34" s="255">
        <v>403</v>
      </c>
    </row>
    <row r="35" spans="2:21" ht="12.75" customHeight="1">
      <c r="B35" s="466"/>
      <c r="C35" s="311" t="s">
        <v>248</v>
      </c>
      <c r="D35" s="376" t="s">
        <v>334</v>
      </c>
      <c r="E35" s="95" t="s">
        <v>335</v>
      </c>
      <c r="F35" s="246">
        <f>VLOOKUP(D35,SOH!A:C,3,)</f>
        <v>391</v>
      </c>
      <c r="G35" s="75">
        <f>VLOOKUP(D35,SOH!A:D,4,)</f>
        <v>100</v>
      </c>
      <c r="H35" s="75">
        <f>VLOOKUP(D35,SOH!A:E,5,)</f>
        <v>0</v>
      </c>
      <c r="I35" s="220">
        <f t="shared" si="0"/>
        <v>491</v>
      </c>
      <c r="K35" s="245"/>
      <c r="M35" s="264">
        <v>391</v>
      </c>
      <c r="N35" s="264">
        <v>100</v>
      </c>
      <c r="O35" s="264">
        <v>0</v>
      </c>
      <c r="P35" s="255">
        <v>491</v>
      </c>
      <c r="R35" s="264">
        <v>391</v>
      </c>
      <c r="S35" s="264">
        <v>100</v>
      </c>
      <c r="T35" s="264">
        <v>100</v>
      </c>
      <c r="U35" s="255">
        <v>591</v>
      </c>
    </row>
    <row r="36" spans="2:21" ht="13.5" customHeight="1" thickBot="1">
      <c r="B36" s="467"/>
      <c r="C36" s="313" t="s">
        <v>316</v>
      </c>
      <c r="D36" s="377" t="s">
        <v>77</v>
      </c>
      <c r="E36" s="97" t="s">
        <v>78</v>
      </c>
      <c r="F36" s="246">
        <f>VLOOKUP(D36,SOH!A:C,3,)</f>
        <v>708</v>
      </c>
      <c r="G36" s="91">
        <f>VLOOKUP(D36,SOH!A:D,4,)</f>
        <v>126</v>
      </c>
      <c r="H36" s="91">
        <f>VLOOKUP(D36,SOH!A:E,5,)</f>
        <v>137</v>
      </c>
      <c r="I36" s="222">
        <f t="shared" si="0"/>
        <v>971</v>
      </c>
      <c r="K36" s="245"/>
      <c r="M36" s="264">
        <v>708</v>
      </c>
      <c r="N36" s="264">
        <v>126</v>
      </c>
      <c r="O36" s="264">
        <v>137</v>
      </c>
      <c r="P36" s="255">
        <v>971</v>
      </c>
      <c r="R36" s="264">
        <v>708</v>
      </c>
      <c r="S36" s="264">
        <v>126</v>
      </c>
      <c r="T36" s="264">
        <v>286</v>
      </c>
      <c r="U36" s="255">
        <v>1120</v>
      </c>
    </row>
    <row r="37" spans="2:21" ht="12.75" customHeight="1">
      <c r="B37" s="489" t="s">
        <v>243</v>
      </c>
      <c r="C37" s="311" t="s">
        <v>243</v>
      </c>
      <c r="D37" s="99" t="s">
        <v>185</v>
      </c>
      <c r="E37" s="134" t="s">
        <v>186</v>
      </c>
      <c r="F37" s="221">
        <f>VLOOKUP(D37,SOH!A:C,3,)</f>
        <v>2503</v>
      </c>
      <c r="G37" s="256">
        <f>VLOOKUP(D37,SOH!A:D,4,)</f>
        <v>297</v>
      </c>
      <c r="H37" s="91">
        <f>VLOOKUP(D37,SOH!A:E,5,)</f>
        <v>165</v>
      </c>
      <c r="I37" s="305">
        <f t="shared" si="0"/>
        <v>2965</v>
      </c>
      <c r="K37" s="301" t="s">
        <v>878</v>
      </c>
      <c r="M37" s="264">
        <v>4723</v>
      </c>
      <c r="N37" s="264">
        <v>297</v>
      </c>
      <c r="O37" s="264">
        <v>165</v>
      </c>
      <c r="P37" s="255">
        <v>5185</v>
      </c>
      <c r="R37" s="264">
        <v>44</v>
      </c>
      <c r="S37" s="264">
        <v>307</v>
      </c>
      <c r="T37" s="264">
        <v>329</v>
      </c>
      <c r="U37" s="255">
        <v>680</v>
      </c>
    </row>
    <row r="38" spans="2:21" ht="12.75" customHeight="1">
      <c r="B38" s="490"/>
      <c r="C38" s="311" t="s">
        <v>249</v>
      </c>
      <c r="D38" s="100" t="s">
        <v>182</v>
      </c>
      <c r="E38" s="135" t="s">
        <v>181</v>
      </c>
      <c r="F38" s="221">
        <f>VLOOKUP(D38,SOH!A:C,3,)</f>
        <v>2497</v>
      </c>
      <c r="G38" s="91">
        <f>VLOOKUP(D38,SOH!A:D,4,)</f>
        <v>980</v>
      </c>
      <c r="H38" s="91">
        <f>VLOOKUP(D38,SOH!A:E,5,)</f>
        <v>256</v>
      </c>
      <c r="I38" s="222">
        <f t="shared" si="0"/>
        <v>3733</v>
      </c>
      <c r="K38" s="245"/>
      <c r="M38" s="264">
        <v>2470</v>
      </c>
      <c r="N38" s="264">
        <v>1722</v>
      </c>
      <c r="O38" s="264">
        <v>270</v>
      </c>
      <c r="P38" s="255">
        <v>4462</v>
      </c>
      <c r="R38" s="264">
        <v>2484</v>
      </c>
      <c r="S38" s="264">
        <v>1722</v>
      </c>
      <c r="T38" s="264">
        <v>606</v>
      </c>
      <c r="U38" s="255">
        <v>4812</v>
      </c>
    </row>
    <row r="39" spans="2:21" ht="13.5" customHeight="1" thickBot="1">
      <c r="B39" s="491"/>
      <c r="C39" s="313" t="s">
        <v>250</v>
      </c>
      <c r="D39" s="101" t="s">
        <v>183</v>
      </c>
      <c r="E39" s="136" t="s">
        <v>184</v>
      </c>
      <c r="F39" s="221">
        <f>VLOOKUP(D39,SOH!A:C,3,)</f>
        <v>1067</v>
      </c>
      <c r="G39" s="91">
        <f>VLOOKUP(D39,SOH!A:D,4,)</f>
        <v>316</v>
      </c>
      <c r="H39" s="91">
        <f>VLOOKUP(D39,SOH!A:E,5,)</f>
        <v>348</v>
      </c>
      <c r="I39" s="222">
        <f t="shared" si="0"/>
        <v>1731</v>
      </c>
      <c r="K39" s="245"/>
      <c r="M39" s="264">
        <v>1148</v>
      </c>
      <c r="N39" s="264">
        <v>328</v>
      </c>
      <c r="O39" s="264">
        <v>354</v>
      </c>
      <c r="P39" s="255">
        <v>1830</v>
      </c>
      <c r="R39" s="264">
        <v>1160</v>
      </c>
      <c r="S39" s="264">
        <v>328</v>
      </c>
      <c r="T39" s="264">
        <v>360</v>
      </c>
      <c r="U39" s="255">
        <v>1848</v>
      </c>
    </row>
    <row r="40" spans="2:21" ht="12.75" customHeight="1">
      <c r="B40" s="484" t="s">
        <v>251</v>
      </c>
      <c r="C40" s="314" t="s">
        <v>375</v>
      </c>
      <c r="D40" s="169" t="s">
        <v>44</v>
      </c>
      <c r="E40" s="169" t="s">
        <v>45</v>
      </c>
      <c r="F40" s="221">
        <f>VLOOKUP(D40,SOH!A:C,3,)</f>
        <v>90065</v>
      </c>
      <c r="G40" s="91">
        <f>VLOOKUP(D40,SOH!A:D,4,)</f>
        <v>41776</v>
      </c>
      <c r="H40" s="91">
        <f>VLOOKUP(D40,SOH!A:E,5,)</f>
        <v>20352</v>
      </c>
      <c r="I40" s="222">
        <f t="shared" si="0"/>
        <v>152193</v>
      </c>
      <c r="K40" s="245"/>
      <c r="M40" s="264">
        <v>94935</v>
      </c>
      <c r="N40" s="264">
        <v>42066</v>
      </c>
      <c r="O40" s="264">
        <v>20767</v>
      </c>
      <c r="P40" s="255">
        <v>157768</v>
      </c>
      <c r="R40" s="264">
        <v>97372</v>
      </c>
      <c r="S40" s="264">
        <v>42066</v>
      </c>
      <c r="T40" s="264">
        <v>28907</v>
      </c>
      <c r="U40" s="255">
        <v>168345</v>
      </c>
    </row>
    <row r="41" spans="2:21" ht="12.75" customHeight="1">
      <c r="B41" s="485"/>
      <c r="C41" s="311" t="s">
        <v>375</v>
      </c>
      <c r="D41" s="171" t="s">
        <v>549</v>
      </c>
      <c r="E41" s="171" t="s">
        <v>45</v>
      </c>
      <c r="F41" s="221">
        <f>VLOOKUP(D41,SOH!A:C,3,)</f>
        <v>0</v>
      </c>
      <c r="G41" s="91">
        <f>VLOOKUP(D41,SOH!A:D,4,)</f>
        <v>200</v>
      </c>
      <c r="H41" s="91">
        <f>VLOOKUP(D41,SOH!A:E,5,)</f>
        <v>0</v>
      </c>
      <c r="I41" s="222">
        <f t="shared" si="0"/>
        <v>200</v>
      </c>
      <c r="K41" s="245"/>
      <c r="M41" s="264">
        <v>0</v>
      </c>
      <c r="N41" s="264">
        <v>200</v>
      </c>
      <c r="O41" s="264">
        <v>0</v>
      </c>
      <c r="P41" s="255">
        <v>200</v>
      </c>
      <c r="R41" s="264">
        <v>0</v>
      </c>
      <c r="S41" s="264">
        <v>200</v>
      </c>
      <c r="T41" s="264">
        <v>0</v>
      </c>
      <c r="U41" s="255">
        <v>200</v>
      </c>
    </row>
    <row r="42" spans="2:21" ht="13.5" customHeight="1" thickBot="1">
      <c r="B42" s="485"/>
      <c r="C42" s="311" t="s">
        <v>376</v>
      </c>
      <c r="D42" s="173" t="s">
        <v>547</v>
      </c>
      <c r="E42" s="173" t="s">
        <v>548</v>
      </c>
      <c r="F42" s="221" t="e">
        <f>VLOOKUP(D42,SOH!A:C,3,)</f>
        <v>#N/A</v>
      </c>
      <c r="G42" s="91" t="e">
        <f>VLOOKUP(D42,SOH!A:D,4,)</f>
        <v>#N/A</v>
      </c>
      <c r="H42" s="91" t="e">
        <f>VLOOKUP(D42,SOH!A:E,5,)</f>
        <v>#N/A</v>
      </c>
      <c r="I42" s="222" t="e">
        <f t="shared" si="0"/>
        <v>#N/A</v>
      </c>
      <c r="K42" s="245"/>
      <c r="M42" s="264" t="e">
        <v>#N/A</v>
      </c>
      <c r="N42" s="264" t="e">
        <v>#N/A</v>
      </c>
      <c r="O42" s="264" t="e">
        <v>#N/A</v>
      </c>
      <c r="P42" s="255" t="e">
        <v>#N/A</v>
      </c>
      <c r="R42" s="264" t="e">
        <v>#N/A</v>
      </c>
      <c r="S42" s="264" t="e">
        <v>#N/A</v>
      </c>
      <c r="T42" s="264" t="e">
        <v>#N/A</v>
      </c>
      <c r="U42" s="255" t="e">
        <v>#N/A</v>
      </c>
    </row>
    <row r="43" spans="2:21" ht="12.75" customHeight="1">
      <c r="B43" s="474" t="s">
        <v>253</v>
      </c>
      <c r="C43" s="315" t="s">
        <v>599</v>
      </c>
      <c r="D43" s="345" t="s">
        <v>417</v>
      </c>
      <c r="E43" s="263" t="s">
        <v>418</v>
      </c>
      <c r="F43" s="247">
        <f>VLOOKUP(D43,SOH!A:C,3,)</f>
        <v>1</v>
      </c>
      <c r="G43" s="75">
        <f>VLOOKUP(D43,SOH!A:D,4,)</f>
        <v>5</v>
      </c>
      <c r="H43" s="75">
        <f>VLOOKUP(D43,SOH!A:E,5,)</f>
        <v>9</v>
      </c>
      <c r="I43" s="220">
        <f t="shared" si="0"/>
        <v>15</v>
      </c>
      <c r="K43" s="301" t="s">
        <v>878</v>
      </c>
      <c r="M43" s="264">
        <v>1</v>
      </c>
      <c r="N43" s="264">
        <v>5</v>
      </c>
      <c r="O43" s="264">
        <v>9</v>
      </c>
      <c r="P43" s="255">
        <v>15</v>
      </c>
      <c r="R43" s="264">
        <v>1</v>
      </c>
      <c r="S43" s="264">
        <v>5</v>
      </c>
      <c r="T43" s="264">
        <v>10</v>
      </c>
      <c r="U43" s="255">
        <v>16</v>
      </c>
    </row>
    <row r="44" spans="2:21" ht="12.75" customHeight="1">
      <c r="B44" s="475"/>
      <c r="C44" s="308" t="s">
        <v>747</v>
      </c>
      <c r="D44" s="344" t="s">
        <v>110</v>
      </c>
      <c r="E44" s="149" t="s">
        <v>748</v>
      </c>
      <c r="F44" s="247">
        <f>VLOOKUP(D44,SOH!A:C,3,)</f>
        <v>9</v>
      </c>
      <c r="G44" s="91">
        <f>VLOOKUP(D44,SOH!A:D,4,)</f>
        <v>41</v>
      </c>
      <c r="H44" s="91">
        <f>VLOOKUP(D44,SOH!A:E,5,)</f>
        <v>22</v>
      </c>
      <c r="I44" s="220">
        <f>SUM(F44:H44)</f>
        <v>72</v>
      </c>
      <c r="K44" s="302"/>
      <c r="M44" s="264">
        <v>9</v>
      </c>
      <c r="N44" s="264">
        <v>41</v>
      </c>
      <c r="O44" s="264">
        <v>22</v>
      </c>
      <c r="P44" s="255">
        <v>72</v>
      </c>
      <c r="R44" s="264">
        <v>9</v>
      </c>
      <c r="S44" s="264">
        <v>41</v>
      </c>
      <c r="T44" s="264">
        <v>22</v>
      </c>
      <c r="U44" s="255">
        <v>72</v>
      </c>
    </row>
    <row r="45" spans="2:21">
      <c r="B45" s="475"/>
      <c r="C45" s="308" t="s">
        <v>114</v>
      </c>
      <c r="D45" s="137" t="s">
        <v>113</v>
      </c>
      <c r="E45" s="102" t="s">
        <v>619</v>
      </c>
      <c r="F45" s="246">
        <f>VLOOKUP(D45,SOH!A:C,3,)</f>
        <v>19</v>
      </c>
      <c r="G45" s="91">
        <f>VLOOKUP(D45,SOH!A:D,4,)</f>
        <v>5</v>
      </c>
      <c r="H45" s="91">
        <f>VLOOKUP(D45,SOH!A:E,5,)</f>
        <v>5</v>
      </c>
      <c r="I45" s="222">
        <f t="shared" si="0"/>
        <v>29</v>
      </c>
      <c r="K45" s="245"/>
      <c r="M45" s="264">
        <v>19</v>
      </c>
      <c r="N45" s="264">
        <v>5</v>
      </c>
      <c r="O45" s="264">
        <v>5</v>
      </c>
      <c r="P45" s="255">
        <v>29</v>
      </c>
      <c r="R45" s="264">
        <v>19</v>
      </c>
      <c r="S45" s="264">
        <v>5</v>
      </c>
      <c r="T45" s="264">
        <v>5</v>
      </c>
      <c r="U45" s="255">
        <v>29</v>
      </c>
    </row>
    <row r="46" spans="2:21" ht="12.75" customHeight="1">
      <c r="B46" s="475"/>
      <c r="C46" s="308" t="s">
        <v>117</v>
      </c>
      <c r="D46" s="123" t="s">
        <v>115</v>
      </c>
      <c r="E46" s="104" t="s">
        <v>116</v>
      </c>
      <c r="F46" s="246" t="e">
        <f>VLOOKUP(D46,SOH!A:C,3,)</f>
        <v>#N/A</v>
      </c>
      <c r="G46" s="91" t="e">
        <f>VLOOKUP(D46,SOH!A:D,4,)</f>
        <v>#N/A</v>
      </c>
      <c r="H46" s="91" t="e">
        <f>VLOOKUP(D46,SOH!A:E,5,)</f>
        <v>#N/A</v>
      </c>
      <c r="I46" s="223" t="e">
        <f t="shared" si="0"/>
        <v>#N/A</v>
      </c>
      <c r="J46" s="334"/>
      <c r="K46" s="301" t="s">
        <v>878</v>
      </c>
      <c r="M46" s="264" t="e">
        <v>#N/A</v>
      </c>
      <c r="N46" s="264" t="e">
        <v>#N/A</v>
      </c>
      <c r="O46" s="264" t="e">
        <v>#N/A</v>
      </c>
      <c r="P46" s="255" t="e">
        <v>#N/A</v>
      </c>
      <c r="R46" s="264" t="e">
        <v>#N/A</v>
      </c>
      <c r="S46" s="264" t="e">
        <v>#N/A</v>
      </c>
      <c r="T46" s="264" t="e">
        <v>#N/A</v>
      </c>
      <c r="U46" s="255" t="e">
        <v>#N/A</v>
      </c>
    </row>
    <row r="47" spans="2:21" ht="12.75" customHeight="1">
      <c r="B47" s="475"/>
      <c r="C47" s="308" t="s">
        <v>899</v>
      </c>
      <c r="D47" s="347" t="s">
        <v>373</v>
      </c>
      <c r="E47" s="103" t="s">
        <v>374</v>
      </c>
      <c r="F47" s="247">
        <f>VLOOKUP(D47,SOH!A:C,3,)</f>
        <v>0</v>
      </c>
      <c r="G47" s="75">
        <f>VLOOKUP(D47,SOH!A:D,4,)</f>
        <v>4</v>
      </c>
      <c r="H47" s="75">
        <f>VLOOKUP(D47,SOH!A:E,5,)</f>
        <v>0</v>
      </c>
      <c r="I47" s="220">
        <f t="shared" si="0"/>
        <v>4</v>
      </c>
      <c r="J47" s="334" t="s">
        <v>910</v>
      </c>
      <c r="K47" s="301" t="s">
        <v>878</v>
      </c>
      <c r="M47" s="264">
        <v>0</v>
      </c>
      <c r="N47" s="264">
        <v>4</v>
      </c>
      <c r="O47" s="264">
        <v>0</v>
      </c>
      <c r="P47" s="255">
        <v>4</v>
      </c>
      <c r="R47" s="264">
        <v>5</v>
      </c>
      <c r="S47" s="264">
        <v>4</v>
      </c>
      <c r="T47" s="264">
        <v>1</v>
      </c>
      <c r="U47" s="255">
        <v>10</v>
      </c>
    </row>
    <row r="48" spans="2:21">
      <c r="B48" s="475"/>
      <c r="C48" s="308" t="s">
        <v>330</v>
      </c>
      <c r="D48" s="120" t="s">
        <v>328</v>
      </c>
      <c r="E48" s="95" t="s">
        <v>329</v>
      </c>
      <c r="F48" s="426">
        <f>VLOOKUP(D48,SOH!A:C,3,)</f>
        <v>1</v>
      </c>
      <c r="G48" s="256">
        <f>VLOOKUP(D48,SOH!A:D,4,)</f>
        <v>0</v>
      </c>
      <c r="H48" s="256">
        <f>VLOOKUP(D48,SOH!A:E,5,)</f>
        <v>10</v>
      </c>
      <c r="I48" s="269">
        <f t="shared" si="0"/>
        <v>11</v>
      </c>
      <c r="K48" s="245"/>
      <c r="M48" s="264">
        <v>1</v>
      </c>
      <c r="N48" s="264">
        <v>0</v>
      </c>
      <c r="O48" s="264">
        <v>10</v>
      </c>
      <c r="P48" s="255">
        <v>11</v>
      </c>
      <c r="R48" s="264">
        <v>1</v>
      </c>
      <c r="S48" s="264">
        <v>0</v>
      </c>
      <c r="T48" s="264">
        <v>11</v>
      </c>
      <c r="U48" s="255">
        <v>12</v>
      </c>
    </row>
    <row r="49" spans="2:21">
      <c r="B49" s="475"/>
      <c r="C49" s="308" t="s">
        <v>336</v>
      </c>
      <c r="D49" s="123" t="s">
        <v>193</v>
      </c>
      <c r="E49" s="102" t="s">
        <v>331</v>
      </c>
      <c r="F49" s="246" t="e">
        <f>VLOOKUP(D49,SOH!A:C,3,)</f>
        <v>#N/A</v>
      </c>
      <c r="G49" s="91" t="e">
        <f>VLOOKUP(D49,SOH!A:D,4,)</f>
        <v>#N/A</v>
      </c>
      <c r="H49" s="91" t="e">
        <f>VLOOKUP(D49,SOH!A:E,5,)</f>
        <v>#N/A</v>
      </c>
      <c r="I49" s="223" t="e">
        <f t="shared" si="0"/>
        <v>#N/A</v>
      </c>
      <c r="K49" s="245"/>
      <c r="M49" s="264" t="e">
        <v>#N/A</v>
      </c>
      <c r="N49" s="264" t="e">
        <v>#N/A</v>
      </c>
      <c r="O49" s="264" t="e">
        <v>#N/A</v>
      </c>
      <c r="P49" s="255" t="e">
        <v>#N/A</v>
      </c>
      <c r="R49" s="264">
        <v>0</v>
      </c>
      <c r="S49" s="264">
        <v>0</v>
      </c>
      <c r="T49" s="264">
        <v>1</v>
      </c>
      <c r="U49" s="255">
        <v>1</v>
      </c>
    </row>
    <row r="50" spans="2:21">
      <c r="B50" s="475"/>
      <c r="C50" s="418" t="s">
        <v>629</v>
      </c>
      <c r="D50" s="420" t="s">
        <v>625</v>
      </c>
      <c r="E50" s="420" t="s">
        <v>626</v>
      </c>
      <c r="F50" s="75">
        <f>VLOOKUP(D50,SOH!A:C,3,)</f>
        <v>1</v>
      </c>
      <c r="G50" s="75">
        <f>VLOOKUP(D50,SOH!A:D,4,)</f>
        <v>6</v>
      </c>
      <c r="H50" s="75">
        <f>VLOOKUP(D50,SOH!A:E,5,)</f>
        <v>0</v>
      </c>
      <c r="I50" s="306">
        <f t="shared" si="0"/>
        <v>7</v>
      </c>
      <c r="K50" s="301" t="s">
        <v>878</v>
      </c>
      <c r="M50" s="264">
        <v>1</v>
      </c>
      <c r="N50" s="264">
        <v>6</v>
      </c>
      <c r="O50" s="264">
        <v>0</v>
      </c>
      <c r="P50" s="255">
        <v>7</v>
      </c>
      <c r="R50" s="264">
        <v>0</v>
      </c>
      <c r="S50" s="264">
        <v>6</v>
      </c>
      <c r="T50" s="264">
        <v>4</v>
      </c>
      <c r="U50" s="255">
        <v>10</v>
      </c>
    </row>
    <row r="51" spans="2:21">
      <c r="B51" s="475"/>
      <c r="C51" s="418" t="s">
        <v>629</v>
      </c>
      <c r="D51" s="420" t="s">
        <v>913</v>
      </c>
      <c r="E51" s="420" t="s">
        <v>914</v>
      </c>
      <c r="F51" s="413">
        <f>VLOOKUP(D51,SOH!A:C,3,)</f>
        <v>25</v>
      </c>
      <c r="G51" s="75">
        <f>VLOOKUP(D51,SOH!A:D,4,)</f>
        <v>0</v>
      </c>
      <c r="H51" s="75">
        <f>VLOOKUP(D51,SOH!A:E,5,)</f>
        <v>0</v>
      </c>
      <c r="I51" s="306">
        <f t="shared" ref="I51" si="2">SUM(F51:H51)</f>
        <v>25</v>
      </c>
      <c r="K51" s="301" t="s">
        <v>878</v>
      </c>
      <c r="M51" s="264">
        <v>47</v>
      </c>
      <c r="N51" s="264">
        <v>0</v>
      </c>
      <c r="O51" s="264">
        <v>0</v>
      </c>
      <c r="P51" s="255">
        <v>47</v>
      </c>
    </row>
    <row r="52" spans="2:21">
      <c r="B52" s="475"/>
      <c r="C52" s="308" t="s">
        <v>630</v>
      </c>
      <c r="D52" s="128" t="s">
        <v>627</v>
      </c>
      <c r="E52" s="116" t="s">
        <v>628</v>
      </c>
      <c r="F52" s="246">
        <f>VLOOKUP(D52,SOH!A:C,3,)</f>
        <v>0</v>
      </c>
      <c r="G52" s="91">
        <f>VLOOKUP(D52,SOH!A:D,4,)</f>
        <v>3</v>
      </c>
      <c r="H52" s="91">
        <f>VLOOKUP(D52,SOH!A:E,5,)</f>
        <v>5</v>
      </c>
      <c r="I52" s="269">
        <f t="shared" si="0"/>
        <v>8</v>
      </c>
      <c r="K52" s="245"/>
      <c r="M52" s="264">
        <v>0</v>
      </c>
      <c r="N52" s="264">
        <v>3</v>
      </c>
      <c r="O52" s="264">
        <v>5</v>
      </c>
      <c r="P52" s="255">
        <v>8</v>
      </c>
      <c r="R52" s="264">
        <v>0</v>
      </c>
      <c r="S52" s="264">
        <v>3</v>
      </c>
      <c r="T52" s="264">
        <v>8</v>
      </c>
      <c r="U52" s="255">
        <v>11</v>
      </c>
    </row>
    <row r="53" spans="2:21" ht="12.75" customHeight="1">
      <c r="B53" s="475"/>
      <c r="C53" s="308" t="s">
        <v>125</v>
      </c>
      <c r="D53" s="123" t="s">
        <v>120</v>
      </c>
      <c r="E53" s="166" t="s">
        <v>121</v>
      </c>
      <c r="F53" s="247">
        <f>VLOOKUP(D53,SOH!A:C,3,)</f>
        <v>6</v>
      </c>
      <c r="G53" s="75">
        <f>VLOOKUP(D53,SOH!A:D,4,)</f>
        <v>0</v>
      </c>
      <c r="H53" s="75">
        <f>VLOOKUP(D53,SOH!A:E,5,)</f>
        <v>0</v>
      </c>
      <c r="I53" s="220">
        <f t="shared" si="0"/>
        <v>6</v>
      </c>
      <c r="K53" s="254"/>
      <c r="L53" s="245" t="s">
        <v>873</v>
      </c>
      <c r="M53" s="264">
        <v>6</v>
      </c>
      <c r="N53" s="264">
        <v>0</v>
      </c>
      <c r="O53" s="264">
        <v>0</v>
      </c>
      <c r="P53" s="255">
        <v>6</v>
      </c>
      <c r="R53" s="264">
        <v>6</v>
      </c>
      <c r="S53" s="264">
        <v>0</v>
      </c>
      <c r="T53" s="264">
        <v>0</v>
      </c>
      <c r="U53" s="255">
        <v>6</v>
      </c>
    </row>
    <row r="54" spans="2:21" ht="13.5" customHeight="1">
      <c r="B54" s="475"/>
      <c r="C54" s="308" t="s">
        <v>126</v>
      </c>
      <c r="D54" s="346" t="s">
        <v>118</v>
      </c>
      <c r="E54" s="331" t="s">
        <v>119</v>
      </c>
      <c r="F54" s="247">
        <f>VLOOKUP(D54,SOH!A:C,3,)</f>
        <v>0</v>
      </c>
      <c r="G54" s="75">
        <f>VLOOKUP(D54,SOH!A:D,4,)</f>
        <v>0</v>
      </c>
      <c r="H54" s="75">
        <f>VLOOKUP(D54,SOH!A:E,5,)</f>
        <v>2</v>
      </c>
      <c r="I54" s="220">
        <f t="shared" si="0"/>
        <v>2</v>
      </c>
      <c r="J54" s="307"/>
      <c r="K54" s="254"/>
      <c r="L54" s="245" t="s">
        <v>887</v>
      </c>
      <c r="M54" s="264">
        <v>0</v>
      </c>
      <c r="N54" s="264">
        <v>0</v>
      </c>
      <c r="O54" s="264">
        <v>2</v>
      </c>
      <c r="P54" s="255">
        <v>2</v>
      </c>
      <c r="R54" s="264">
        <v>0</v>
      </c>
      <c r="S54" s="264">
        <v>2</v>
      </c>
      <c r="T54" s="264">
        <v>2</v>
      </c>
      <c r="U54" s="255">
        <v>4</v>
      </c>
    </row>
    <row r="55" spans="2:21" ht="13.5" customHeight="1">
      <c r="B55" s="475"/>
      <c r="C55" s="308" t="s">
        <v>864</v>
      </c>
      <c r="D55" s="347" t="s">
        <v>862</v>
      </c>
      <c r="E55" s="103" t="s">
        <v>865</v>
      </c>
      <c r="F55" s="247">
        <f>VLOOKUP(D55,SOH!A:C,3,)</f>
        <v>0</v>
      </c>
      <c r="G55" s="91">
        <f>VLOOKUP(D55,SOH!A:D,4,)</f>
        <v>32</v>
      </c>
      <c r="H55" s="75">
        <f>VLOOKUP(D55,SOH!A:E,5,)</f>
        <v>0</v>
      </c>
      <c r="I55" s="220">
        <f>SUM(F55:H55)</f>
        <v>32</v>
      </c>
      <c r="J55" s="307"/>
      <c r="K55" s="254"/>
      <c r="M55" s="265">
        <v>0</v>
      </c>
      <c r="N55" s="264">
        <v>32</v>
      </c>
      <c r="O55" s="264">
        <v>0</v>
      </c>
      <c r="P55" s="255">
        <v>32</v>
      </c>
      <c r="R55" s="265">
        <v>0</v>
      </c>
      <c r="S55" s="264">
        <v>32</v>
      </c>
      <c r="T55" s="264">
        <v>8</v>
      </c>
      <c r="U55" s="255">
        <v>40</v>
      </c>
    </row>
    <row r="56" spans="2:21" ht="13.5" customHeight="1" thickBot="1">
      <c r="B56" s="476"/>
      <c r="C56" s="316" t="s">
        <v>890</v>
      </c>
      <c r="D56" s="332" t="s">
        <v>888</v>
      </c>
      <c r="E56" s="332" t="s">
        <v>889</v>
      </c>
      <c r="F56" s="246">
        <f>VLOOKUP(D56,SOH!A:C,3,)</f>
        <v>4</v>
      </c>
      <c r="G56" s="363">
        <f>VLOOKUP(D56,SOH!A:D,4,)</f>
        <v>20</v>
      </c>
      <c r="H56" s="91">
        <f>VLOOKUP(D56,SOH!A:E,5,)</f>
        <v>20</v>
      </c>
      <c r="I56" s="222">
        <f>SUM(F56:H56)</f>
        <v>44</v>
      </c>
      <c r="J56" s="336"/>
      <c r="K56" s="336">
        <v>504</v>
      </c>
      <c r="M56" s="265">
        <v>124</v>
      </c>
      <c r="N56" s="264">
        <v>20</v>
      </c>
      <c r="O56" s="264">
        <v>20</v>
      </c>
      <c r="P56" s="255">
        <v>164</v>
      </c>
      <c r="R56" s="265">
        <v>116</v>
      </c>
      <c r="S56" s="264">
        <v>20</v>
      </c>
      <c r="T56" s="264">
        <v>80</v>
      </c>
      <c r="U56" s="255">
        <v>216</v>
      </c>
    </row>
    <row r="57" spans="2:21">
      <c r="B57" s="469" t="s">
        <v>255</v>
      </c>
      <c r="C57" s="317" t="s">
        <v>319</v>
      </c>
      <c r="D57" s="110" t="s">
        <v>317</v>
      </c>
      <c r="E57" s="126" t="s">
        <v>318</v>
      </c>
      <c r="F57" s="221">
        <f>VLOOKUP(D57,SOH!A:C,3,)</f>
        <v>4</v>
      </c>
      <c r="G57" s="91">
        <f>VLOOKUP(D57,SOH!A:D,4,)</f>
        <v>117</v>
      </c>
      <c r="H57" s="91">
        <f>VLOOKUP(D57,SOH!A:E,5,)</f>
        <v>0</v>
      </c>
      <c r="I57" s="222">
        <f t="shared" si="0"/>
        <v>121</v>
      </c>
      <c r="K57" s="245"/>
      <c r="M57" s="264">
        <v>0</v>
      </c>
      <c r="N57" s="264">
        <v>117</v>
      </c>
      <c r="O57" s="264">
        <v>0</v>
      </c>
      <c r="P57" s="255">
        <v>117</v>
      </c>
      <c r="R57" s="264">
        <v>0</v>
      </c>
      <c r="S57" s="264">
        <v>117</v>
      </c>
      <c r="T57" s="264">
        <v>2</v>
      </c>
      <c r="U57" s="255">
        <v>119</v>
      </c>
    </row>
    <row r="58" spans="2:21">
      <c r="B58" s="469"/>
      <c r="C58" s="318" t="s">
        <v>239</v>
      </c>
      <c r="D58" s="106" t="s">
        <v>153</v>
      </c>
      <c r="E58" s="139" t="s">
        <v>154</v>
      </c>
      <c r="F58" s="221">
        <f>VLOOKUP(D58,SOH!A:C,3,)</f>
        <v>2559</v>
      </c>
      <c r="G58" s="91">
        <f>VLOOKUP(D58,SOH!A:D,4,)</f>
        <v>437</v>
      </c>
      <c r="H58" s="91">
        <f>VLOOKUP(D58,SOH!A:E,5,)</f>
        <v>31</v>
      </c>
      <c r="I58" s="305">
        <f t="shared" si="0"/>
        <v>3027</v>
      </c>
      <c r="K58" s="245"/>
      <c r="M58" s="264">
        <v>2917</v>
      </c>
      <c r="N58" s="264">
        <v>187</v>
      </c>
      <c r="O58" s="264">
        <v>53</v>
      </c>
      <c r="P58" s="255">
        <v>3157</v>
      </c>
      <c r="R58" s="264">
        <v>3303</v>
      </c>
      <c r="S58" s="264">
        <v>187</v>
      </c>
      <c r="T58" s="264">
        <v>138</v>
      </c>
      <c r="U58" s="255">
        <v>3628</v>
      </c>
    </row>
    <row r="59" spans="2:21" ht="13.5" thickBot="1">
      <c r="B59" s="470"/>
      <c r="C59" s="319" t="s">
        <v>198</v>
      </c>
      <c r="D59" s="107" t="s">
        <v>161</v>
      </c>
      <c r="E59" s="140" t="s">
        <v>162</v>
      </c>
      <c r="F59" s="219">
        <f>VLOOKUP(D59,SOH!A:C,3,)</f>
        <v>0</v>
      </c>
      <c r="G59" s="91">
        <f>VLOOKUP(D59,SOH!A:D,4,)</f>
        <v>59</v>
      </c>
      <c r="H59" s="91">
        <f>VLOOKUP(D59,SOH!A:E,5,)</f>
        <v>53</v>
      </c>
      <c r="I59" s="305">
        <f t="shared" si="0"/>
        <v>112</v>
      </c>
      <c r="K59" s="245"/>
      <c r="M59" s="264">
        <v>0</v>
      </c>
      <c r="N59" s="264">
        <v>59</v>
      </c>
      <c r="O59" s="264">
        <v>55</v>
      </c>
      <c r="P59" s="255">
        <v>114</v>
      </c>
      <c r="R59" s="264">
        <v>0</v>
      </c>
      <c r="S59" s="264">
        <v>59</v>
      </c>
      <c r="T59" s="264">
        <v>53</v>
      </c>
      <c r="U59" s="255">
        <v>112</v>
      </c>
    </row>
    <row r="60" spans="2:21" ht="12.75" customHeight="1">
      <c r="B60" s="462" t="s">
        <v>256</v>
      </c>
      <c r="C60" s="314" t="s">
        <v>197</v>
      </c>
      <c r="D60" s="108" t="s">
        <v>32</v>
      </c>
      <c r="E60" s="141" t="s">
        <v>33</v>
      </c>
      <c r="F60" s="221">
        <f>VLOOKUP(D60,SOH!A:C,3,)</f>
        <v>919</v>
      </c>
      <c r="G60" s="91">
        <f>VLOOKUP(D60,SOH!A:D,4,)</f>
        <v>177</v>
      </c>
      <c r="H60" s="75">
        <f>VLOOKUP(D60,SOH!A:E,5,)</f>
        <v>0</v>
      </c>
      <c r="I60" s="305">
        <f t="shared" si="0"/>
        <v>1096</v>
      </c>
      <c r="K60" s="245"/>
      <c r="M60" s="264">
        <v>913</v>
      </c>
      <c r="N60" s="264">
        <v>177</v>
      </c>
      <c r="O60" s="264">
        <v>0</v>
      </c>
      <c r="P60" s="255">
        <v>1090</v>
      </c>
      <c r="R60" s="264">
        <v>919</v>
      </c>
      <c r="S60" s="264">
        <v>177</v>
      </c>
      <c r="T60" s="264">
        <v>0</v>
      </c>
      <c r="U60" s="255">
        <v>1096</v>
      </c>
    </row>
    <row r="61" spans="2:21" ht="12.75" customHeight="1">
      <c r="B61" s="463"/>
      <c r="C61" s="311" t="s">
        <v>197</v>
      </c>
      <c r="D61" s="109" t="s">
        <v>195</v>
      </c>
      <c r="E61" s="142" t="s">
        <v>196</v>
      </c>
      <c r="F61" s="221">
        <f>VLOOKUP(D61,SOH!A:C,3,)</f>
        <v>0</v>
      </c>
      <c r="G61" s="91">
        <f>VLOOKUP(D61,SOH!A:D,4,)</f>
        <v>1</v>
      </c>
      <c r="H61" s="91">
        <f>VLOOKUP(D61,SOH!A:E,5,)</f>
        <v>0</v>
      </c>
      <c r="I61" s="222">
        <f t="shared" si="0"/>
        <v>1</v>
      </c>
      <c r="K61" s="245"/>
      <c r="M61" s="264">
        <v>0</v>
      </c>
      <c r="N61" s="264">
        <v>1</v>
      </c>
      <c r="O61" s="264">
        <v>0</v>
      </c>
      <c r="P61" s="255">
        <v>1</v>
      </c>
      <c r="R61" s="264">
        <v>0</v>
      </c>
      <c r="S61" s="264">
        <v>1</v>
      </c>
      <c r="T61" s="264">
        <v>0</v>
      </c>
      <c r="U61" s="255">
        <v>1</v>
      </c>
    </row>
    <row r="62" spans="2:21" ht="12.75" customHeight="1">
      <c r="B62" s="463"/>
      <c r="C62" s="311" t="s">
        <v>197</v>
      </c>
      <c r="D62" s="95" t="s">
        <v>289</v>
      </c>
      <c r="E62" s="120" t="s">
        <v>290</v>
      </c>
      <c r="F62" s="221">
        <f>VLOOKUP(D62,SOH!A:C,3,)</f>
        <v>0</v>
      </c>
      <c r="G62" s="91">
        <f>VLOOKUP(D62,SOH!A:D,4,)</f>
        <v>17</v>
      </c>
      <c r="H62" s="91">
        <f>VLOOKUP(D62,SOH!A:E,5,)</f>
        <v>0</v>
      </c>
      <c r="I62" s="222">
        <f t="shared" si="0"/>
        <v>17</v>
      </c>
      <c r="K62" s="245"/>
      <c r="M62" s="264">
        <v>0</v>
      </c>
      <c r="N62" s="264">
        <v>17</v>
      </c>
      <c r="O62" s="264">
        <v>0</v>
      </c>
      <c r="P62" s="255">
        <v>17</v>
      </c>
      <c r="R62" s="264">
        <v>0</v>
      </c>
      <c r="S62" s="264">
        <v>17</v>
      </c>
      <c r="T62" s="264">
        <v>0</v>
      </c>
      <c r="U62" s="255">
        <v>17</v>
      </c>
    </row>
    <row r="63" spans="2:21" ht="12.75" customHeight="1">
      <c r="B63" s="463"/>
      <c r="C63" s="311" t="s">
        <v>197</v>
      </c>
      <c r="D63" s="95" t="s">
        <v>293</v>
      </c>
      <c r="E63" s="120" t="s">
        <v>294</v>
      </c>
      <c r="F63" s="221">
        <f>VLOOKUP(D63,SOH!A:C,3,)</f>
        <v>17</v>
      </c>
      <c r="G63" s="91">
        <f>VLOOKUP(D63,SOH!A:D,4,)</f>
        <v>69</v>
      </c>
      <c r="H63" s="91">
        <f>VLOOKUP(D63,SOH!A:E,5,)</f>
        <v>0</v>
      </c>
      <c r="I63" s="222">
        <f t="shared" si="0"/>
        <v>86</v>
      </c>
      <c r="K63" s="245"/>
      <c r="M63" s="264">
        <v>16</v>
      </c>
      <c r="N63" s="264">
        <v>69</v>
      </c>
      <c r="O63" s="264">
        <v>0</v>
      </c>
      <c r="P63" s="255">
        <v>85</v>
      </c>
      <c r="R63" s="264">
        <v>16</v>
      </c>
      <c r="S63" s="264">
        <v>69</v>
      </c>
      <c r="T63" s="264">
        <v>0</v>
      </c>
      <c r="U63" s="255">
        <v>85</v>
      </c>
    </row>
    <row r="64" spans="2:21" ht="13.5" customHeight="1" thickBot="1">
      <c r="B64" s="463"/>
      <c r="C64" s="313" t="s">
        <v>288</v>
      </c>
      <c r="D64" s="164">
        <v>85005597</v>
      </c>
      <c r="E64" s="133" t="s">
        <v>575</v>
      </c>
      <c r="F64" s="221">
        <f>VLOOKUP(D64,SOH!A:C,3,)</f>
        <v>411</v>
      </c>
      <c r="G64" s="91">
        <f>VLOOKUP(D64,SOH!A:D,4,)</f>
        <v>304</v>
      </c>
      <c r="H64" s="91">
        <f>VLOOKUP(D64,SOH!A:E,5,)</f>
        <v>205</v>
      </c>
      <c r="I64" s="222">
        <f t="shared" si="0"/>
        <v>920</v>
      </c>
      <c r="J64" s="302" t="s">
        <v>836</v>
      </c>
      <c r="K64" s="245"/>
      <c r="M64" s="265">
        <v>732</v>
      </c>
      <c r="N64" s="264">
        <v>305</v>
      </c>
      <c r="O64" s="264">
        <v>214</v>
      </c>
      <c r="P64" s="255">
        <v>1251</v>
      </c>
      <c r="R64" s="265">
        <v>771</v>
      </c>
      <c r="S64" s="264">
        <v>305</v>
      </c>
      <c r="T64" s="264">
        <v>229</v>
      </c>
      <c r="U64" s="255">
        <v>1305</v>
      </c>
    </row>
    <row r="65" spans="2:21" ht="12.75" customHeight="1">
      <c r="B65" s="463"/>
      <c r="C65" s="311" t="s">
        <v>377</v>
      </c>
      <c r="D65" s="110" t="s">
        <v>304</v>
      </c>
      <c r="E65" s="126" t="s">
        <v>294</v>
      </c>
      <c r="F65" s="221">
        <f>VLOOKUP(D65,SOH!A:C,3,)</f>
        <v>2</v>
      </c>
      <c r="G65" s="91">
        <f>VLOOKUP(D65,SOH!A:D,4,)</f>
        <v>17</v>
      </c>
      <c r="H65" s="91">
        <f>VLOOKUP(D65,SOH!A:E,5,)</f>
        <v>6</v>
      </c>
      <c r="I65" s="222">
        <f t="shared" si="0"/>
        <v>25</v>
      </c>
      <c r="K65" s="245"/>
      <c r="M65" s="264">
        <v>2</v>
      </c>
      <c r="N65" s="264">
        <v>17</v>
      </c>
      <c r="O65" s="264">
        <v>6</v>
      </c>
      <c r="P65" s="255">
        <v>25</v>
      </c>
      <c r="R65" s="264">
        <v>2</v>
      </c>
      <c r="S65" s="264">
        <v>17</v>
      </c>
      <c r="T65" s="264">
        <v>6</v>
      </c>
      <c r="U65" s="255">
        <v>25</v>
      </c>
    </row>
    <row r="66" spans="2:21" ht="12.75" customHeight="1">
      <c r="B66" s="463"/>
      <c r="C66" s="311" t="s">
        <v>377</v>
      </c>
      <c r="D66" s="110" t="s">
        <v>498</v>
      </c>
      <c r="E66" s="126" t="s">
        <v>33</v>
      </c>
      <c r="F66" s="221">
        <f>VLOOKUP(D66,SOH!A:C,3,)</f>
        <v>10</v>
      </c>
      <c r="G66" s="91">
        <f>VLOOKUP(D66,SOH!A:D,4,)</f>
        <v>0</v>
      </c>
      <c r="H66" s="91">
        <f>VLOOKUP(D66,SOH!A:E,5,)</f>
        <v>0</v>
      </c>
      <c r="I66" s="222">
        <f t="shared" si="0"/>
        <v>10</v>
      </c>
      <c r="K66" s="245"/>
      <c r="M66" s="264">
        <v>10</v>
      </c>
      <c r="N66" s="264">
        <v>0</v>
      </c>
      <c r="O66" s="264">
        <v>0</v>
      </c>
      <c r="P66" s="255">
        <v>10</v>
      </c>
      <c r="R66" s="264">
        <v>10</v>
      </c>
      <c r="S66" s="264">
        <v>0</v>
      </c>
      <c r="T66" s="264">
        <v>0</v>
      </c>
      <c r="U66" s="255">
        <v>10</v>
      </c>
    </row>
    <row r="67" spans="2:21" ht="12.75" customHeight="1">
      <c r="B67" s="463"/>
      <c r="C67" s="311" t="s">
        <v>377</v>
      </c>
      <c r="D67" s="110">
        <v>85005595</v>
      </c>
      <c r="E67" s="126" t="s">
        <v>639</v>
      </c>
      <c r="F67" s="303" t="e">
        <f>VLOOKUP(D67,SOH!A:C,3,)</f>
        <v>#N/A</v>
      </c>
      <c r="G67" s="256" t="e">
        <f>VLOOKUP(D67,SOH!A:D,4,)</f>
        <v>#N/A</v>
      </c>
      <c r="H67" s="256" t="e">
        <f>VLOOKUP(D67,SOH!A:E,5,)</f>
        <v>#N/A</v>
      </c>
      <c r="I67" s="269" t="e">
        <f t="shared" si="0"/>
        <v>#N/A</v>
      </c>
      <c r="K67" s="245"/>
      <c r="M67" s="264" t="e">
        <v>#N/A</v>
      </c>
      <c r="N67" s="264" t="e">
        <v>#N/A</v>
      </c>
      <c r="O67" s="264" t="e">
        <v>#N/A</v>
      </c>
      <c r="P67" s="255" t="e">
        <v>#N/A</v>
      </c>
      <c r="R67" s="264" t="e">
        <v>#N/A</v>
      </c>
      <c r="S67" s="264" t="e">
        <v>#N/A</v>
      </c>
      <c r="T67" s="264" t="e">
        <v>#N/A</v>
      </c>
      <c r="U67" s="255" t="e">
        <v>#N/A</v>
      </c>
    </row>
    <row r="68" spans="2:21" ht="12.75" customHeight="1">
      <c r="B68" s="463"/>
      <c r="C68" s="311" t="s">
        <v>306</v>
      </c>
      <c r="D68" s="98" t="s">
        <v>303</v>
      </c>
      <c r="E68" s="121" t="s">
        <v>33</v>
      </c>
      <c r="F68" s="221">
        <f>VLOOKUP(D68,SOH!A:C,3,)</f>
        <v>0</v>
      </c>
      <c r="G68" s="91">
        <f>VLOOKUP(D68,SOH!A:D,4,)</f>
        <v>1</v>
      </c>
      <c r="H68" s="91">
        <f>VLOOKUP(D68,SOH!A:E,5,)</f>
        <v>0</v>
      </c>
      <c r="I68" s="223">
        <f t="shared" si="0"/>
        <v>1</v>
      </c>
      <c r="K68" s="245"/>
      <c r="M68" s="264">
        <v>0</v>
      </c>
      <c r="N68" s="264">
        <v>1</v>
      </c>
      <c r="O68" s="264">
        <v>0</v>
      </c>
      <c r="P68" s="255">
        <v>1</v>
      </c>
      <c r="R68" s="264">
        <v>0</v>
      </c>
      <c r="S68" s="264">
        <v>1</v>
      </c>
      <c r="T68" s="264">
        <v>0</v>
      </c>
      <c r="U68" s="255">
        <v>1</v>
      </c>
    </row>
    <row r="69" spans="2:21">
      <c r="B69" s="463"/>
      <c r="C69" s="311" t="s">
        <v>307</v>
      </c>
      <c r="D69" s="98" t="s">
        <v>305</v>
      </c>
      <c r="E69" s="121" t="s">
        <v>33</v>
      </c>
      <c r="F69" s="303" t="e">
        <f>VLOOKUP(D69,SOH!A:C,3,)</f>
        <v>#N/A</v>
      </c>
      <c r="G69" s="256" t="e">
        <f>VLOOKUP(D69,SOH!A:D,4,)</f>
        <v>#N/A</v>
      </c>
      <c r="H69" s="256" t="e">
        <f>VLOOKUP(D69,SOH!A:E,5,)</f>
        <v>#N/A</v>
      </c>
      <c r="I69" s="269" t="e">
        <f t="shared" si="0"/>
        <v>#N/A</v>
      </c>
      <c r="K69" s="245"/>
      <c r="M69" s="264" t="e">
        <v>#N/A</v>
      </c>
      <c r="N69" s="264" t="e">
        <v>#N/A</v>
      </c>
      <c r="O69" s="264" t="e">
        <v>#N/A</v>
      </c>
      <c r="P69" s="255" t="e">
        <v>#N/A</v>
      </c>
      <c r="R69" s="264" t="e">
        <v>#N/A</v>
      </c>
      <c r="S69" s="264" t="e">
        <v>#N/A</v>
      </c>
      <c r="T69" s="264" t="e">
        <v>#N/A</v>
      </c>
      <c r="U69" s="255" t="e">
        <v>#N/A</v>
      </c>
    </row>
    <row r="70" spans="2:21" ht="12.75" customHeight="1">
      <c r="B70" s="463"/>
      <c r="C70" s="311" t="s">
        <v>306</v>
      </c>
      <c r="D70" s="95" t="s">
        <v>299</v>
      </c>
      <c r="E70" s="120" t="s">
        <v>300</v>
      </c>
      <c r="F70" s="221">
        <f>VLOOKUP(D70,SOH!A:C,3,)</f>
        <v>3</v>
      </c>
      <c r="G70" s="91">
        <f>VLOOKUP(D70,SOH!A:D,4,)</f>
        <v>9</v>
      </c>
      <c r="H70" s="91">
        <f>VLOOKUP(D70,SOH!A:E,5,)</f>
        <v>1</v>
      </c>
      <c r="I70" s="222">
        <f t="shared" si="0"/>
        <v>13</v>
      </c>
      <c r="K70" s="245"/>
      <c r="M70" s="264">
        <v>3</v>
      </c>
      <c r="N70" s="264">
        <v>9</v>
      </c>
      <c r="O70" s="264">
        <v>1</v>
      </c>
      <c r="P70" s="255">
        <v>13</v>
      </c>
      <c r="R70" s="264">
        <v>3</v>
      </c>
      <c r="S70" s="264">
        <v>9</v>
      </c>
      <c r="T70" s="264">
        <v>1</v>
      </c>
      <c r="U70" s="255">
        <v>13</v>
      </c>
    </row>
    <row r="71" spans="2:21" ht="12.75" customHeight="1">
      <c r="B71" s="463"/>
      <c r="C71" s="311" t="s">
        <v>640</v>
      </c>
      <c r="D71" s="96" t="s">
        <v>484</v>
      </c>
      <c r="E71" s="129" t="s">
        <v>485</v>
      </c>
      <c r="F71" s="221">
        <f>VLOOKUP(D71,SOH!A:C,3,)</f>
        <v>0</v>
      </c>
      <c r="G71" s="91">
        <f>VLOOKUP(D71,SOH!A:D,4,)</f>
        <v>2</v>
      </c>
      <c r="H71" s="91">
        <f>VLOOKUP(D71,SOH!A:E,5,)</f>
        <v>0</v>
      </c>
      <c r="I71" s="222">
        <f t="shared" si="0"/>
        <v>2</v>
      </c>
      <c r="K71" s="245"/>
      <c r="M71" s="264">
        <v>0</v>
      </c>
      <c r="N71" s="264">
        <v>2</v>
      </c>
      <c r="O71" s="264">
        <v>0</v>
      </c>
      <c r="P71" s="255">
        <v>2</v>
      </c>
      <c r="R71" s="264">
        <v>0</v>
      </c>
      <c r="S71" s="264">
        <v>2</v>
      </c>
      <c r="T71" s="264">
        <v>0</v>
      </c>
      <c r="U71" s="255">
        <v>2</v>
      </c>
    </row>
    <row r="72" spans="2:21" ht="13.5" thickBot="1">
      <c r="B72" s="463"/>
      <c r="C72" s="313" t="s">
        <v>308</v>
      </c>
      <c r="D72" s="97" t="s">
        <v>301</v>
      </c>
      <c r="E72" s="133" t="s">
        <v>302</v>
      </c>
      <c r="F72" s="221">
        <f>VLOOKUP(D72,SOH!A:C,3,)</f>
        <v>2</v>
      </c>
      <c r="G72" s="91">
        <f>VLOOKUP(D72,SOH!A:D,4,)</f>
        <v>0</v>
      </c>
      <c r="H72" s="91">
        <f>VLOOKUP(D72,SOH!A:E,5,)</f>
        <v>0</v>
      </c>
      <c r="I72" s="222">
        <f t="shared" si="0"/>
        <v>2</v>
      </c>
      <c r="K72" s="245"/>
      <c r="M72" s="264">
        <v>2</v>
      </c>
      <c r="N72" s="264">
        <v>0</v>
      </c>
      <c r="O72" s="264">
        <v>0</v>
      </c>
      <c r="P72" s="255">
        <v>2</v>
      </c>
      <c r="R72" s="264">
        <v>2</v>
      </c>
      <c r="S72" s="264">
        <v>0</v>
      </c>
      <c r="T72" s="264">
        <v>0</v>
      </c>
      <c r="U72" s="255">
        <v>2</v>
      </c>
    </row>
    <row r="73" spans="2:21" ht="12.75" customHeight="1">
      <c r="B73" s="463"/>
      <c r="C73" s="311" t="s">
        <v>296</v>
      </c>
      <c r="D73" s="110" t="s">
        <v>291</v>
      </c>
      <c r="E73" s="126" t="s">
        <v>292</v>
      </c>
      <c r="F73" s="221">
        <f>VLOOKUP(D73,SOH!A:C,3,)</f>
        <v>10</v>
      </c>
      <c r="G73" s="91">
        <f>VLOOKUP(D73,SOH!A:D,4,)</f>
        <v>161</v>
      </c>
      <c r="H73" s="91">
        <f>VLOOKUP(D73,SOH!A:E,5,)</f>
        <v>136</v>
      </c>
      <c r="I73" s="222">
        <f t="shared" si="0"/>
        <v>307</v>
      </c>
      <c r="K73" s="245"/>
      <c r="M73" s="264">
        <v>10</v>
      </c>
      <c r="N73" s="264">
        <v>161</v>
      </c>
      <c r="O73" s="264">
        <v>136</v>
      </c>
      <c r="P73" s="255">
        <v>307</v>
      </c>
      <c r="R73" s="264">
        <v>10</v>
      </c>
      <c r="S73" s="264">
        <v>161</v>
      </c>
      <c r="T73" s="264">
        <v>279</v>
      </c>
      <c r="U73" s="255">
        <v>450</v>
      </c>
    </row>
    <row r="74" spans="2:21" ht="12.75" customHeight="1">
      <c r="B74" s="463"/>
      <c r="C74" s="311" t="s">
        <v>240</v>
      </c>
      <c r="D74" s="95" t="s">
        <v>295</v>
      </c>
      <c r="E74" s="120" t="s">
        <v>292</v>
      </c>
      <c r="F74" s="221">
        <f>VLOOKUP(D74,SOH!A:C,3,)</f>
        <v>197</v>
      </c>
      <c r="G74" s="91">
        <f>VLOOKUP(D74,SOH!A:D,4,)</f>
        <v>69</v>
      </c>
      <c r="H74" s="91">
        <f>VLOOKUP(D74,SOH!A:E,5,)</f>
        <v>0</v>
      </c>
      <c r="I74" s="305">
        <f t="shared" si="0"/>
        <v>266</v>
      </c>
      <c r="K74" s="245"/>
      <c r="M74" s="264">
        <v>200</v>
      </c>
      <c r="N74" s="264">
        <v>69</v>
      </c>
      <c r="O74" s="264">
        <v>0</v>
      </c>
      <c r="P74" s="255">
        <v>269</v>
      </c>
      <c r="R74" s="264">
        <v>204</v>
      </c>
      <c r="S74" s="264">
        <v>69</v>
      </c>
      <c r="T74" s="264">
        <v>0</v>
      </c>
      <c r="U74" s="255">
        <v>273</v>
      </c>
    </row>
    <row r="75" spans="2:21" ht="12.75" customHeight="1">
      <c r="B75" s="463"/>
      <c r="C75" s="311" t="s">
        <v>298</v>
      </c>
      <c r="D75" s="165">
        <v>85006586</v>
      </c>
      <c r="E75" s="120" t="s">
        <v>297</v>
      </c>
      <c r="F75" s="221">
        <f>VLOOKUP(D75,SOH!A:C,3,)</f>
        <v>388</v>
      </c>
      <c r="G75" s="91">
        <f>VLOOKUP(D75,SOH!A:D,4,)</f>
        <v>225</v>
      </c>
      <c r="H75" s="91">
        <f>VLOOKUP(D75,SOH!A:E,5,)</f>
        <v>307</v>
      </c>
      <c r="I75" s="305">
        <f t="shared" ref="I75:I101" si="3">SUM(F75:H75)</f>
        <v>920</v>
      </c>
      <c r="J75" s="302" t="s">
        <v>836</v>
      </c>
      <c r="K75" s="245"/>
      <c r="M75" s="265">
        <v>389</v>
      </c>
      <c r="N75" s="264">
        <v>226</v>
      </c>
      <c r="O75" s="264">
        <v>307</v>
      </c>
      <c r="P75" s="255">
        <v>922</v>
      </c>
      <c r="R75" s="265">
        <v>406</v>
      </c>
      <c r="S75" s="264">
        <v>226</v>
      </c>
      <c r="T75" s="264">
        <v>340</v>
      </c>
      <c r="U75" s="255">
        <v>972</v>
      </c>
    </row>
    <row r="76" spans="2:21" ht="12.75" customHeight="1">
      <c r="B76" s="463"/>
      <c r="C76" s="311" t="s">
        <v>666</v>
      </c>
      <c r="D76" s="96" t="s">
        <v>503</v>
      </c>
      <c r="E76" s="129" t="s">
        <v>294</v>
      </c>
      <c r="F76" s="221">
        <f>VLOOKUP(D76,SOH!A:C,3,)</f>
        <v>411</v>
      </c>
      <c r="G76" s="91">
        <f>VLOOKUP(D76,SOH!A:D,4,)</f>
        <v>95</v>
      </c>
      <c r="H76" s="91">
        <f>VLOOKUP(D76,SOH!A:E,5,)</f>
        <v>64</v>
      </c>
      <c r="I76" s="222">
        <f t="shared" si="3"/>
        <v>570</v>
      </c>
      <c r="K76" s="245"/>
      <c r="M76" s="264">
        <v>432</v>
      </c>
      <c r="N76" s="264">
        <v>95</v>
      </c>
      <c r="O76" s="264">
        <v>64</v>
      </c>
      <c r="P76" s="255">
        <v>591</v>
      </c>
      <c r="R76" s="264">
        <v>435</v>
      </c>
      <c r="S76" s="264">
        <v>95</v>
      </c>
      <c r="T76" s="264">
        <v>95</v>
      </c>
      <c r="U76" s="255">
        <v>625</v>
      </c>
    </row>
    <row r="77" spans="2:21" ht="12.75" customHeight="1" thickBot="1">
      <c r="B77" s="463"/>
      <c r="C77" s="311" t="s">
        <v>240</v>
      </c>
      <c r="D77" s="111" t="s">
        <v>201</v>
      </c>
      <c r="E77" s="143" t="s">
        <v>202</v>
      </c>
      <c r="F77" s="221">
        <f>VLOOKUP(D77,SOH!A:C,3,)</f>
        <v>0</v>
      </c>
      <c r="G77" s="91">
        <f>VLOOKUP(D77,SOH!A:D,4,)</f>
        <v>2</v>
      </c>
      <c r="H77" s="91">
        <f>VLOOKUP(D77,SOH!A:E,5,)</f>
        <v>0</v>
      </c>
      <c r="I77" s="222">
        <f t="shared" si="3"/>
        <v>2</v>
      </c>
      <c r="K77" s="245"/>
      <c r="M77" s="264">
        <v>0</v>
      </c>
      <c r="N77" s="264">
        <v>2</v>
      </c>
      <c r="O77" s="264">
        <v>0</v>
      </c>
      <c r="P77" s="255">
        <v>2</v>
      </c>
      <c r="R77" s="264">
        <v>0</v>
      </c>
      <c r="S77" s="264">
        <v>2</v>
      </c>
      <c r="T77" s="264">
        <v>0</v>
      </c>
      <c r="U77" s="255">
        <v>2</v>
      </c>
    </row>
    <row r="78" spans="2:21" ht="13.5" customHeight="1" thickBot="1">
      <c r="B78" s="464"/>
      <c r="C78" s="320" t="s">
        <v>641</v>
      </c>
      <c r="D78" s="112" t="s">
        <v>534</v>
      </c>
      <c r="E78" s="144" t="s">
        <v>535</v>
      </c>
      <c r="F78" s="221">
        <f>VLOOKUP(D78,SOH!A:C,3,)</f>
        <v>23</v>
      </c>
      <c r="G78" s="91">
        <f>VLOOKUP(D78,SOH!A:D,4,)</f>
        <v>0</v>
      </c>
      <c r="H78" s="91">
        <f>VLOOKUP(D78,SOH!A:E,5,)</f>
        <v>0</v>
      </c>
      <c r="I78" s="222">
        <f t="shared" si="3"/>
        <v>23</v>
      </c>
      <c r="K78" s="245"/>
      <c r="M78" s="264">
        <v>23</v>
      </c>
      <c r="N78" s="264">
        <v>0</v>
      </c>
      <c r="O78" s="264">
        <v>0</v>
      </c>
      <c r="P78" s="255">
        <v>23</v>
      </c>
      <c r="R78" s="264">
        <v>23</v>
      </c>
      <c r="S78" s="264">
        <v>0</v>
      </c>
      <c r="T78" s="264">
        <v>0</v>
      </c>
      <c r="U78" s="255">
        <v>23</v>
      </c>
    </row>
    <row r="79" spans="2:21" ht="13.5" customHeight="1" thickBot="1">
      <c r="B79" s="174" t="s">
        <v>109</v>
      </c>
      <c r="C79" s="320" t="s">
        <v>109</v>
      </c>
      <c r="D79" s="175" t="s">
        <v>47</v>
      </c>
      <c r="E79" s="176" t="s">
        <v>48</v>
      </c>
      <c r="F79" s="221">
        <f>VLOOKUP(D79,SOH!A:C,3,)</f>
        <v>518</v>
      </c>
      <c r="G79" s="91">
        <f>VLOOKUP(D79,SOH!A:D,4,)</f>
        <v>387</v>
      </c>
      <c r="H79" s="91">
        <f>VLOOKUP(D79,SOH!A:E,5,)</f>
        <v>304</v>
      </c>
      <c r="I79" s="222">
        <f t="shared" si="3"/>
        <v>1209</v>
      </c>
      <c r="K79" s="245"/>
      <c r="M79" s="264">
        <v>649</v>
      </c>
      <c r="N79" s="264">
        <v>440</v>
      </c>
      <c r="O79" s="264">
        <v>306</v>
      </c>
      <c r="P79" s="255">
        <v>1395</v>
      </c>
      <c r="R79" s="264">
        <v>684</v>
      </c>
      <c r="S79" s="264">
        <v>440</v>
      </c>
      <c r="T79" s="264">
        <v>306</v>
      </c>
      <c r="U79" s="255">
        <v>1430</v>
      </c>
    </row>
    <row r="80" spans="2:21" ht="12.75" customHeight="1">
      <c r="B80" s="484" t="s">
        <v>257</v>
      </c>
      <c r="C80" s="314" t="s">
        <v>199</v>
      </c>
      <c r="D80" s="113" t="s">
        <v>159</v>
      </c>
      <c r="E80" s="145" t="s">
        <v>160</v>
      </c>
      <c r="F80" s="221">
        <f>VLOOKUP(D80,SOH!A:C,3,)</f>
        <v>606</v>
      </c>
      <c r="G80" s="91">
        <f>VLOOKUP(D80,SOH!A:D,4,)</f>
        <v>202</v>
      </c>
      <c r="H80" s="91">
        <f>VLOOKUP(D80,SOH!A:E,5,)</f>
        <v>79</v>
      </c>
      <c r="I80" s="222">
        <f t="shared" si="3"/>
        <v>887</v>
      </c>
      <c r="K80" s="245"/>
      <c r="M80" s="264">
        <v>615</v>
      </c>
      <c r="N80" s="264">
        <v>231</v>
      </c>
      <c r="O80" s="264">
        <v>72</v>
      </c>
      <c r="P80" s="255">
        <v>918</v>
      </c>
      <c r="R80" s="264">
        <v>639</v>
      </c>
      <c r="S80" s="264">
        <v>231</v>
      </c>
      <c r="T80" s="264">
        <v>146</v>
      </c>
      <c r="U80" s="255">
        <v>1016</v>
      </c>
    </row>
    <row r="81" spans="2:21" ht="13.5" customHeight="1" thickBot="1">
      <c r="B81" s="485"/>
      <c r="C81" s="311" t="s">
        <v>200</v>
      </c>
      <c r="D81" s="111" t="s">
        <v>208</v>
      </c>
      <c r="E81" s="143" t="s">
        <v>152</v>
      </c>
      <c r="F81" s="221">
        <f>VLOOKUP(D81,SOH!A:C,3,)</f>
        <v>1376</v>
      </c>
      <c r="G81" s="91">
        <f>VLOOKUP(D81,SOH!A:D,4,)</f>
        <v>375</v>
      </c>
      <c r="H81" s="91">
        <f>VLOOKUP(D81,SOH!A:E,5,)</f>
        <v>236</v>
      </c>
      <c r="I81" s="222">
        <f t="shared" si="3"/>
        <v>1987</v>
      </c>
      <c r="K81" s="245"/>
      <c r="M81" s="264">
        <v>1363</v>
      </c>
      <c r="N81" s="264">
        <v>463</v>
      </c>
      <c r="O81" s="264">
        <v>220</v>
      </c>
      <c r="P81" s="255">
        <v>2046</v>
      </c>
      <c r="R81" s="264">
        <v>1398</v>
      </c>
      <c r="S81" s="264">
        <v>463</v>
      </c>
      <c r="T81" s="264">
        <v>310</v>
      </c>
      <c r="U81" s="255">
        <v>2171</v>
      </c>
    </row>
    <row r="82" spans="2:21" ht="12.75" customHeight="1">
      <c r="B82" s="486" t="s">
        <v>258</v>
      </c>
      <c r="C82" s="394" t="s">
        <v>622</v>
      </c>
      <c r="D82" s="392" t="s">
        <v>216</v>
      </c>
      <c r="E82" s="392" t="s">
        <v>217</v>
      </c>
      <c r="F82" s="247">
        <f>VLOOKUP(D82,SOH!A:C,3,)</f>
        <v>0</v>
      </c>
      <c r="G82" s="91">
        <f>VLOOKUP(D82,SOH!A:D,4,)</f>
        <v>6</v>
      </c>
      <c r="H82" s="91">
        <f>VLOOKUP(D82,SOH!A:E,5,)</f>
        <v>0</v>
      </c>
      <c r="I82" s="222">
        <f t="shared" si="3"/>
        <v>6</v>
      </c>
      <c r="K82" s="245"/>
      <c r="M82" s="264">
        <v>0</v>
      </c>
      <c r="N82" s="264">
        <v>6</v>
      </c>
      <c r="O82" s="264">
        <v>0</v>
      </c>
      <c r="P82" s="255">
        <v>6</v>
      </c>
      <c r="R82" s="264">
        <v>0</v>
      </c>
      <c r="S82" s="264">
        <v>6</v>
      </c>
      <c r="T82" s="264">
        <v>1</v>
      </c>
      <c r="U82" s="255">
        <v>7</v>
      </c>
    </row>
    <row r="83" spans="2:21" ht="12.75" customHeight="1">
      <c r="B83" s="487"/>
      <c r="C83" s="395" t="s">
        <v>622</v>
      </c>
      <c r="D83" s="104" t="s">
        <v>218</v>
      </c>
      <c r="E83" s="104" t="s">
        <v>217</v>
      </c>
      <c r="F83" s="268" t="e">
        <f>VLOOKUP(D83,SOH!A:C,3,)</f>
        <v>#N/A</v>
      </c>
      <c r="G83" s="256" t="e">
        <f>VLOOKUP(D83,SOH!A:D,4,)</f>
        <v>#N/A</v>
      </c>
      <c r="H83" s="256" t="e">
        <f>VLOOKUP(D83,SOH!A:E,5,)</f>
        <v>#N/A</v>
      </c>
      <c r="I83" s="269" t="e">
        <f t="shared" si="3"/>
        <v>#N/A</v>
      </c>
      <c r="K83" s="245"/>
      <c r="M83" s="264" t="e">
        <v>#N/A</v>
      </c>
      <c r="N83" s="264" t="e">
        <v>#N/A</v>
      </c>
      <c r="O83" s="264" t="e">
        <v>#N/A</v>
      </c>
      <c r="P83" s="255" t="e">
        <v>#N/A</v>
      </c>
      <c r="R83" s="264" t="e">
        <v>#N/A</v>
      </c>
      <c r="S83" s="264" t="e">
        <v>#N/A</v>
      </c>
      <c r="T83" s="264" t="e">
        <v>#N/A</v>
      </c>
      <c r="U83" s="255" t="e">
        <v>#N/A</v>
      </c>
    </row>
    <row r="84" spans="2:21" ht="12.75" customHeight="1">
      <c r="B84" s="487"/>
      <c r="C84" s="395" t="s">
        <v>623</v>
      </c>
      <c r="D84" s="104" t="s">
        <v>219</v>
      </c>
      <c r="E84" s="104" t="s">
        <v>217</v>
      </c>
      <c r="F84" s="247">
        <f>VLOOKUP(D84,SOH!A:C,3,)</f>
        <v>0</v>
      </c>
      <c r="G84" s="75">
        <f>VLOOKUP(D84,SOH!A:D,4,)</f>
        <v>0</v>
      </c>
      <c r="H84" s="91">
        <f>VLOOKUP(D84,SOH!A:E,5,)</f>
        <v>4</v>
      </c>
      <c r="I84" s="222">
        <f t="shared" si="3"/>
        <v>4</v>
      </c>
      <c r="K84" s="245"/>
      <c r="M84" s="264">
        <v>0</v>
      </c>
      <c r="N84" s="264">
        <v>0</v>
      </c>
      <c r="O84" s="264">
        <v>4</v>
      </c>
      <c r="P84" s="255">
        <v>4</v>
      </c>
      <c r="R84" s="264">
        <v>0</v>
      </c>
      <c r="S84" s="264">
        <v>0</v>
      </c>
      <c r="T84" s="264">
        <v>1</v>
      </c>
      <c r="U84" s="255">
        <v>1</v>
      </c>
    </row>
    <row r="85" spans="2:21" ht="12.75" customHeight="1">
      <c r="B85" s="487"/>
      <c r="C85" s="395" t="s">
        <v>234</v>
      </c>
      <c r="D85" s="102" t="s">
        <v>233</v>
      </c>
      <c r="E85" s="104" t="s">
        <v>217</v>
      </c>
      <c r="F85" s="246">
        <f>VLOOKUP(D85,SOH!A:C,3,)</f>
        <v>4</v>
      </c>
      <c r="G85" s="91">
        <f>VLOOKUP(D85,SOH!A:D,4,)</f>
        <v>14</v>
      </c>
      <c r="H85" s="91">
        <f>VLOOKUP(D85,SOH!A:E,5,)</f>
        <v>7</v>
      </c>
      <c r="I85" s="222">
        <f t="shared" si="3"/>
        <v>25</v>
      </c>
      <c r="K85" s="245"/>
      <c r="M85" s="264">
        <v>4</v>
      </c>
      <c r="N85" s="264">
        <v>14</v>
      </c>
      <c r="O85" s="264">
        <v>7</v>
      </c>
      <c r="P85" s="255">
        <v>25</v>
      </c>
      <c r="R85" s="264">
        <v>4</v>
      </c>
      <c r="S85" s="264">
        <v>14</v>
      </c>
      <c r="T85" s="264">
        <v>9</v>
      </c>
      <c r="U85" s="255">
        <v>27</v>
      </c>
    </row>
    <row r="86" spans="2:21" ht="12.75" customHeight="1">
      <c r="B86" s="487"/>
      <c r="C86" s="395" t="s">
        <v>236</v>
      </c>
      <c r="D86" s="102" t="s">
        <v>235</v>
      </c>
      <c r="E86" s="104" t="s">
        <v>217</v>
      </c>
      <c r="F86" s="246">
        <f>VLOOKUP(D86,SOH!A:C,3,)</f>
        <v>1</v>
      </c>
      <c r="G86" s="91">
        <f>VLOOKUP(D86,SOH!A:D,4,)</f>
        <v>9</v>
      </c>
      <c r="H86" s="91">
        <f>VLOOKUP(D86,SOH!A:E,5,)</f>
        <v>0</v>
      </c>
      <c r="I86" s="222">
        <f t="shared" si="3"/>
        <v>10</v>
      </c>
      <c r="K86" s="245"/>
      <c r="M86" s="264">
        <v>1</v>
      </c>
      <c r="N86" s="264">
        <v>9</v>
      </c>
      <c r="O86" s="264">
        <v>0</v>
      </c>
      <c r="P86" s="255">
        <v>10</v>
      </c>
      <c r="R86" s="264">
        <v>1</v>
      </c>
      <c r="S86" s="264">
        <v>9</v>
      </c>
      <c r="T86" s="264">
        <v>0</v>
      </c>
      <c r="U86" s="255">
        <v>10</v>
      </c>
    </row>
    <row r="87" spans="2:21">
      <c r="B87" s="487"/>
      <c r="C87" s="395" t="s">
        <v>567</v>
      </c>
      <c r="D87" s="95" t="s">
        <v>324</v>
      </c>
      <c r="E87" s="95" t="s">
        <v>325</v>
      </c>
      <c r="F87" s="246">
        <f>VLOOKUP(D87,SOH!A:C,3,)</f>
        <v>46</v>
      </c>
      <c r="G87" s="75">
        <f>VLOOKUP(D87,SOH!A:D,4,)</f>
        <v>3</v>
      </c>
      <c r="H87" s="75">
        <f>VLOOKUP(D87,SOH!A:E,5,)</f>
        <v>0</v>
      </c>
      <c r="I87" s="305">
        <f t="shared" si="3"/>
        <v>49</v>
      </c>
      <c r="K87" s="245"/>
      <c r="M87" s="264">
        <v>47</v>
      </c>
      <c r="N87" s="264">
        <v>3</v>
      </c>
      <c r="O87" s="264">
        <v>0</v>
      </c>
      <c r="P87" s="255">
        <v>50</v>
      </c>
      <c r="R87" s="264">
        <v>48</v>
      </c>
      <c r="S87" s="264">
        <v>3</v>
      </c>
      <c r="T87" s="264">
        <v>8</v>
      </c>
      <c r="U87" s="255">
        <v>59</v>
      </c>
    </row>
    <row r="88" spans="2:21" ht="12.75" customHeight="1">
      <c r="B88" s="487"/>
      <c r="C88" s="395" t="s">
        <v>327</v>
      </c>
      <c r="D88" s="95" t="s">
        <v>210</v>
      </c>
      <c r="E88" s="95" t="s">
        <v>211</v>
      </c>
      <c r="F88" s="246">
        <f>VLOOKUP(D88,SOH!A:C,3,)</f>
        <v>104</v>
      </c>
      <c r="G88" s="91">
        <f>VLOOKUP(D88,SOH!A:D,4,)</f>
        <v>40</v>
      </c>
      <c r="H88" s="91">
        <f>VLOOKUP(D88,SOH!A:E,5,)</f>
        <v>23</v>
      </c>
      <c r="I88" s="305">
        <f t="shared" si="3"/>
        <v>167</v>
      </c>
      <c r="K88" s="245"/>
      <c r="M88" s="264">
        <v>104</v>
      </c>
      <c r="N88" s="264">
        <v>40</v>
      </c>
      <c r="O88" s="264">
        <v>24</v>
      </c>
      <c r="P88" s="255">
        <v>168</v>
      </c>
      <c r="R88" s="264">
        <v>107</v>
      </c>
      <c r="S88" s="264">
        <v>40</v>
      </c>
      <c r="T88" s="264">
        <v>25</v>
      </c>
      <c r="U88" s="255">
        <v>172</v>
      </c>
    </row>
    <row r="89" spans="2:21" ht="12.75" customHeight="1">
      <c r="B89" s="487"/>
      <c r="C89" s="395" t="s">
        <v>621</v>
      </c>
      <c r="D89" s="98" t="s">
        <v>353</v>
      </c>
      <c r="E89" s="98" t="s">
        <v>354</v>
      </c>
      <c r="F89" s="246">
        <f>VLOOKUP(D89,SOH!A:C,3,)</f>
        <v>97</v>
      </c>
      <c r="G89" s="91">
        <f>VLOOKUP(D89,SOH!A:D,4,)</f>
        <v>40</v>
      </c>
      <c r="H89" s="75">
        <f>VLOOKUP(D89,SOH!A:E,5,)</f>
        <v>5</v>
      </c>
      <c r="I89" s="269">
        <f t="shared" si="3"/>
        <v>142</v>
      </c>
      <c r="K89" s="245"/>
      <c r="M89" s="264">
        <v>111</v>
      </c>
      <c r="N89" s="264">
        <v>40</v>
      </c>
      <c r="O89" s="264">
        <v>5</v>
      </c>
      <c r="P89" s="255">
        <v>156</v>
      </c>
      <c r="R89" s="264">
        <v>113</v>
      </c>
      <c r="S89" s="264">
        <v>43</v>
      </c>
      <c r="T89" s="264">
        <v>15</v>
      </c>
      <c r="U89" s="255">
        <v>171</v>
      </c>
    </row>
    <row r="90" spans="2:21" ht="13.5" customHeight="1">
      <c r="B90" s="487"/>
      <c r="C90" s="395" t="s">
        <v>313</v>
      </c>
      <c r="D90" s="95" t="s">
        <v>214</v>
      </c>
      <c r="E90" s="95" t="s">
        <v>215</v>
      </c>
      <c r="F90" s="246">
        <f>VLOOKUP(D90,SOH!A:C,3,)</f>
        <v>323</v>
      </c>
      <c r="G90" s="91">
        <f>VLOOKUP(D90,SOH!A:D,4,)</f>
        <v>122</v>
      </c>
      <c r="H90" s="91">
        <f>VLOOKUP(D90,SOH!A:E,5,)</f>
        <v>101</v>
      </c>
      <c r="I90" s="305">
        <f t="shared" si="3"/>
        <v>546</v>
      </c>
      <c r="K90" s="245"/>
      <c r="M90" s="265">
        <v>330</v>
      </c>
      <c r="N90" s="264">
        <v>122</v>
      </c>
      <c r="O90" s="264">
        <v>101</v>
      </c>
      <c r="P90" s="255">
        <v>553</v>
      </c>
      <c r="R90" s="265">
        <v>332</v>
      </c>
      <c r="S90" s="264">
        <v>122</v>
      </c>
      <c r="T90" s="264">
        <v>100</v>
      </c>
      <c r="U90" s="255">
        <v>554</v>
      </c>
    </row>
    <row r="91" spans="2:21" ht="13.5" customHeight="1" thickBot="1">
      <c r="B91" s="488"/>
      <c r="C91" s="396" t="s">
        <v>845</v>
      </c>
      <c r="D91" s="393" t="s">
        <v>631</v>
      </c>
      <c r="E91" s="393" t="s">
        <v>632</v>
      </c>
      <c r="F91" s="246">
        <f>VLOOKUP(D91,SOH!A:C,3,)</f>
        <v>114</v>
      </c>
      <c r="G91" s="91">
        <f>VLOOKUP(D91,SOH!A:D,4,)</f>
        <v>37</v>
      </c>
      <c r="H91" s="91">
        <f>VLOOKUP(D91,SOH!A:E,5,)</f>
        <v>3</v>
      </c>
      <c r="I91" s="269">
        <f>SUM(F91:H91)</f>
        <v>154</v>
      </c>
      <c r="K91" s="245"/>
      <c r="M91" s="264">
        <v>153</v>
      </c>
      <c r="N91" s="264">
        <v>37</v>
      </c>
      <c r="O91" s="264">
        <v>3</v>
      </c>
      <c r="P91" s="255">
        <v>193</v>
      </c>
      <c r="R91" s="264">
        <v>156</v>
      </c>
      <c r="S91" s="264">
        <v>40</v>
      </c>
      <c r="T91" s="264">
        <v>20</v>
      </c>
      <c r="U91" s="255">
        <v>216</v>
      </c>
    </row>
    <row r="92" spans="2:21" ht="12.75" customHeight="1">
      <c r="B92" s="480" t="s">
        <v>283</v>
      </c>
      <c r="C92" s="482" t="s">
        <v>284</v>
      </c>
      <c r="D92" s="259" t="s">
        <v>259</v>
      </c>
      <c r="E92" s="260" t="s">
        <v>260</v>
      </c>
      <c r="F92" s="221">
        <f>VLOOKUP(D92,SOH!A:C,3,)</f>
        <v>257</v>
      </c>
      <c r="G92" s="91">
        <f>VLOOKUP(D92,SOH!A:D,4,)</f>
        <v>45</v>
      </c>
      <c r="H92" s="91">
        <f>VLOOKUP(D92,SOH!A:E,5,)</f>
        <v>13</v>
      </c>
      <c r="I92" s="269">
        <f t="shared" si="3"/>
        <v>315</v>
      </c>
      <c r="K92" s="245"/>
      <c r="L92" s="245"/>
      <c r="M92" s="265">
        <v>232</v>
      </c>
      <c r="N92" s="264">
        <v>47</v>
      </c>
      <c r="O92" s="264">
        <v>14</v>
      </c>
      <c r="P92" s="255">
        <v>293</v>
      </c>
      <c r="R92" s="265">
        <v>165</v>
      </c>
      <c r="S92" s="264">
        <v>56</v>
      </c>
      <c r="T92" s="264">
        <v>32</v>
      </c>
      <c r="U92" s="255">
        <v>253</v>
      </c>
    </row>
    <row r="93" spans="2:21">
      <c r="B93" s="480"/>
      <c r="C93" s="482"/>
      <c r="D93" s="95" t="s">
        <v>269</v>
      </c>
      <c r="E93" s="120" t="s">
        <v>270</v>
      </c>
      <c r="F93" s="221">
        <f>VLOOKUP(D93,SOH!A:C,3,)</f>
        <v>2</v>
      </c>
      <c r="G93" s="91">
        <f>VLOOKUP(D93,SOH!A:D,4,)</f>
        <v>1</v>
      </c>
      <c r="H93" s="91">
        <f>VLOOKUP(D93,SOH!A:E,5,)</f>
        <v>0</v>
      </c>
      <c r="I93" s="222">
        <f t="shared" si="3"/>
        <v>3</v>
      </c>
      <c r="K93" s="245"/>
      <c r="M93" s="264">
        <v>2</v>
      </c>
      <c r="N93" s="264">
        <v>1</v>
      </c>
      <c r="O93" s="264">
        <v>1</v>
      </c>
      <c r="P93" s="255">
        <v>4</v>
      </c>
      <c r="R93" s="264">
        <v>2</v>
      </c>
      <c r="S93" s="264">
        <v>1</v>
      </c>
      <c r="T93" s="264">
        <v>1</v>
      </c>
      <c r="U93" s="255">
        <v>4</v>
      </c>
    </row>
    <row r="94" spans="2:21" ht="12.75" customHeight="1">
      <c r="B94" s="480"/>
      <c r="C94" s="482"/>
      <c r="D94" s="95" t="s">
        <v>281</v>
      </c>
      <c r="E94" s="120" t="s">
        <v>282</v>
      </c>
      <c r="F94" s="221" t="e">
        <f>VLOOKUP(D94,SOH!A:C,3,)</f>
        <v>#N/A</v>
      </c>
      <c r="G94" s="91" t="e">
        <f>VLOOKUP(D94,SOH!A:D,4,)</f>
        <v>#N/A</v>
      </c>
      <c r="H94" s="91" t="e">
        <f>VLOOKUP(D94,SOH!A:E,5,)</f>
        <v>#N/A</v>
      </c>
      <c r="I94" s="222" t="e">
        <f t="shared" si="3"/>
        <v>#N/A</v>
      </c>
      <c r="K94" s="245"/>
      <c r="M94" s="264" t="e">
        <v>#N/A</v>
      </c>
      <c r="N94" s="264" t="e">
        <v>#N/A</v>
      </c>
      <c r="O94" s="264" t="e">
        <v>#N/A</v>
      </c>
      <c r="P94" s="255" t="e">
        <v>#N/A</v>
      </c>
      <c r="R94" s="264" t="e">
        <v>#N/A</v>
      </c>
      <c r="S94" s="264" t="e">
        <v>#N/A</v>
      </c>
      <c r="T94" s="264" t="e">
        <v>#N/A</v>
      </c>
      <c r="U94" s="255" t="e">
        <v>#N/A</v>
      </c>
    </row>
    <row r="95" spans="2:21">
      <c r="B95" s="480"/>
      <c r="C95" s="482" t="s">
        <v>285</v>
      </c>
      <c r="D95" s="95" t="s">
        <v>263</v>
      </c>
      <c r="E95" s="120" t="s">
        <v>264</v>
      </c>
      <c r="F95" s="221">
        <f>VLOOKUP(D95,SOH!A:C,3,)</f>
        <v>0</v>
      </c>
      <c r="G95" s="91">
        <f>VLOOKUP(D95,SOH!A:D,4,)</f>
        <v>0</v>
      </c>
      <c r="H95" s="91">
        <f>VLOOKUP(D95,SOH!A:E,5,)</f>
        <v>1</v>
      </c>
      <c r="I95" s="222">
        <f t="shared" si="3"/>
        <v>1</v>
      </c>
      <c r="K95" s="245"/>
      <c r="M95" s="264">
        <v>0</v>
      </c>
      <c r="N95" s="264">
        <v>0</v>
      </c>
      <c r="O95" s="264">
        <v>1</v>
      </c>
      <c r="P95" s="255">
        <v>1</v>
      </c>
      <c r="R95" s="264">
        <v>0</v>
      </c>
      <c r="S95" s="264">
        <v>0</v>
      </c>
      <c r="T95" s="264">
        <v>1</v>
      </c>
      <c r="U95" s="255">
        <v>1</v>
      </c>
    </row>
    <row r="96" spans="2:21" ht="12.75" customHeight="1">
      <c r="B96" s="480"/>
      <c r="C96" s="482"/>
      <c r="D96" s="98" t="s">
        <v>267</v>
      </c>
      <c r="E96" s="121" t="s">
        <v>268</v>
      </c>
      <c r="F96" s="221">
        <f>VLOOKUP(D96,SOH!A:C,3,)</f>
        <v>48</v>
      </c>
      <c r="G96" s="91">
        <f>VLOOKUP(D96,SOH!A:D,4,)</f>
        <v>38</v>
      </c>
      <c r="H96" s="91">
        <f>VLOOKUP(D96,SOH!A:E,5,)</f>
        <v>107</v>
      </c>
      <c r="I96" s="222">
        <f t="shared" si="3"/>
        <v>193</v>
      </c>
      <c r="K96" s="245"/>
      <c r="M96" s="264">
        <v>0</v>
      </c>
      <c r="N96" s="264">
        <v>74</v>
      </c>
      <c r="O96" s="264">
        <v>122</v>
      </c>
      <c r="P96" s="255">
        <v>196</v>
      </c>
      <c r="R96" s="264">
        <v>0</v>
      </c>
      <c r="S96" s="264">
        <v>74</v>
      </c>
      <c r="T96" s="264">
        <v>125</v>
      </c>
      <c r="U96" s="255">
        <v>199</v>
      </c>
    </row>
    <row r="97" spans="2:21" ht="12.75" customHeight="1">
      <c r="B97" s="480"/>
      <c r="C97" s="482"/>
      <c r="D97" s="95" t="s">
        <v>273</v>
      </c>
      <c r="E97" s="120" t="s">
        <v>274</v>
      </c>
      <c r="F97" s="221" t="e">
        <f>VLOOKUP(D97,SOH!A:C,3,)</f>
        <v>#N/A</v>
      </c>
      <c r="G97" s="91" t="e">
        <f>VLOOKUP(D97,SOH!A:D,4,)</f>
        <v>#N/A</v>
      </c>
      <c r="H97" s="91" t="e">
        <f>VLOOKUP(D97,SOH!A:E,5,)</f>
        <v>#N/A</v>
      </c>
      <c r="I97" s="222" t="e">
        <f t="shared" si="3"/>
        <v>#N/A</v>
      </c>
      <c r="K97" s="245"/>
      <c r="M97" s="264" t="e">
        <v>#N/A</v>
      </c>
      <c r="N97" s="264" t="e">
        <v>#N/A</v>
      </c>
      <c r="O97" s="264" t="e">
        <v>#N/A</v>
      </c>
      <c r="P97" s="255" t="e">
        <v>#N/A</v>
      </c>
      <c r="R97" s="264" t="e">
        <v>#N/A</v>
      </c>
      <c r="S97" s="264" t="e">
        <v>#N/A</v>
      </c>
      <c r="T97" s="264" t="e">
        <v>#N/A</v>
      </c>
      <c r="U97" s="255" t="e">
        <v>#N/A</v>
      </c>
    </row>
    <row r="98" spans="2:21" ht="12.75" customHeight="1">
      <c r="B98" s="480"/>
      <c r="C98" s="482" t="s">
        <v>286</v>
      </c>
      <c r="D98" s="98" t="s">
        <v>265</v>
      </c>
      <c r="E98" s="121" t="s">
        <v>266</v>
      </c>
      <c r="F98" s="221">
        <f>VLOOKUP(D98,SOH!A:C,3,)</f>
        <v>151</v>
      </c>
      <c r="G98" s="91">
        <f>VLOOKUP(D98,SOH!A:D,4,)</f>
        <v>76</v>
      </c>
      <c r="H98" s="75">
        <f>VLOOKUP(D98,SOH!A:E,5,)</f>
        <v>0</v>
      </c>
      <c r="I98" s="222">
        <f t="shared" si="3"/>
        <v>227</v>
      </c>
      <c r="K98" s="245"/>
      <c r="M98" s="265">
        <v>201</v>
      </c>
      <c r="N98" s="264">
        <v>75</v>
      </c>
      <c r="O98" s="264">
        <v>0</v>
      </c>
      <c r="P98" s="255">
        <v>276</v>
      </c>
      <c r="R98" s="265">
        <v>206</v>
      </c>
      <c r="S98" s="264">
        <v>82</v>
      </c>
      <c r="T98" s="264">
        <v>37</v>
      </c>
      <c r="U98" s="255">
        <v>325</v>
      </c>
    </row>
    <row r="99" spans="2:21">
      <c r="B99" s="480"/>
      <c r="C99" s="482"/>
      <c r="D99" s="95" t="s">
        <v>261</v>
      </c>
      <c r="E99" s="120" t="s">
        <v>262</v>
      </c>
      <c r="F99" s="303" t="e">
        <f>VLOOKUP(D99,SOH!A:C,3,)</f>
        <v>#N/A</v>
      </c>
      <c r="G99" s="256" t="e">
        <f>VLOOKUP(D99,SOH!A:D,4,)</f>
        <v>#N/A</v>
      </c>
      <c r="H99" s="256" t="e">
        <f>VLOOKUP(D99,SOH!A:E,5,)</f>
        <v>#N/A</v>
      </c>
      <c r="I99" s="269" t="e">
        <f t="shared" si="3"/>
        <v>#N/A</v>
      </c>
      <c r="K99" s="245"/>
      <c r="M99" s="264" t="e">
        <v>#N/A</v>
      </c>
      <c r="N99" s="264" t="e">
        <v>#N/A</v>
      </c>
      <c r="O99" s="264" t="e">
        <v>#N/A</v>
      </c>
      <c r="P99" s="255" t="e">
        <v>#N/A</v>
      </c>
      <c r="R99" s="264" t="e">
        <v>#N/A</v>
      </c>
      <c r="S99" s="264" t="e">
        <v>#N/A</v>
      </c>
      <c r="T99" s="264" t="e">
        <v>#N/A</v>
      </c>
      <c r="U99" s="255" t="e">
        <v>#N/A</v>
      </c>
    </row>
    <row r="100" spans="2:21">
      <c r="B100" s="480"/>
      <c r="C100" s="482"/>
      <c r="D100" s="95" t="s">
        <v>277</v>
      </c>
      <c r="E100" s="120" t="s">
        <v>278</v>
      </c>
      <c r="F100" s="221" t="e">
        <f>VLOOKUP(D100,SOH!A:C,3,)</f>
        <v>#N/A</v>
      </c>
      <c r="G100" s="91" t="e">
        <f>VLOOKUP(D100,SOH!A:D,4,)</f>
        <v>#N/A</v>
      </c>
      <c r="H100" s="91" t="e">
        <f>VLOOKUP(D100,SOH!A:E,5,)</f>
        <v>#N/A</v>
      </c>
      <c r="I100" s="222" t="e">
        <f t="shared" si="3"/>
        <v>#N/A</v>
      </c>
      <c r="K100" s="245"/>
      <c r="M100" s="264" t="e">
        <v>#N/A</v>
      </c>
      <c r="N100" s="264" t="e">
        <v>#N/A</v>
      </c>
      <c r="O100" s="264" t="e">
        <v>#N/A</v>
      </c>
      <c r="P100" s="255" t="e">
        <v>#N/A</v>
      </c>
      <c r="R100" s="264" t="e">
        <v>#N/A</v>
      </c>
      <c r="S100" s="264" t="e">
        <v>#N/A</v>
      </c>
      <c r="T100" s="264" t="e">
        <v>#N/A</v>
      </c>
      <c r="U100" s="255" t="e">
        <v>#N/A</v>
      </c>
    </row>
    <row r="101" spans="2:21">
      <c r="B101" s="480"/>
      <c r="C101" s="482" t="s">
        <v>633</v>
      </c>
      <c r="D101" s="95" t="s">
        <v>603</v>
      </c>
      <c r="E101" s="120" t="s">
        <v>604</v>
      </c>
      <c r="F101" s="221">
        <f>VLOOKUP(D101,SOH!A:C,3,)</f>
        <v>3</v>
      </c>
      <c r="G101" s="91">
        <f>VLOOKUP(D101,SOH!A:D,4,)</f>
        <v>0</v>
      </c>
      <c r="H101" s="91">
        <f>VLOOKUP(D101,SOH!A:E,5,)</f>
        <v>0</v>
      </c>
      <c r="I101" s="223">
        <f t="shared" si="3"/>
        <v>3</v>
      </c>
      <c r="K101" s="245"/>
      <c r="M101" s="264">
        <v>3</v>
      </c>
      <c r="N101" s="264">
        <v>0</v>
      </c>
      <c r="O101" s="264">
        <v>0</v>
      </c>
      <c r="P101" s="255">
        <v>3</v>
      </c>
      <c r="R101" s="264">
        <v>3</v>
      </c>
      <c r="S101" s="264">
        <v>0</v>
      </c>
      <c r="T101" s="264">
        <v>0</v>
      </c>
      <c r="U101" s="255">
        <v>3</v>
      </c>
    </row>
    <row r="102" spans="2:21">
      <c r="B102" s="480"/>
      <c r="C102" s="482"/>
      <c r="D102" s="95" t="s">
        <v>601</v>
      </c>
      <c r="E102" s="120" t="s">
        <v>602</v>
      </c>
      <c r="F102" s="221">
        <f>VLOOKUP(D102,SOH!A:C,3,)</f>
        <v>1</v>
      </c>
      <c r="G102" s="91">
        <f>VLOOKUP(D102,SOH!A:D,4,)</f>
        <v>0</v>
      </c>
      <c r="H102" s="91">
        <f>VLOOKUP(D102,SOH!A:E,5,)</f>
        <v>0</v>
      </c>
      <c r="I102" s="223">
        <v>3</v>
      </c>
      <c r="K102" s="245"/>
      <c r="M102" s="264">
        <v>1</v>
      </c>
      <c r="N102" s="264">
        <v>0</v>
      </c>
      <c r="O102" s="264">
        <v>0</v>
      </c>
      <c r="P102" s="255">
        <v>3</v>
      </c>
      <c r="R102" s="264">
        <v>1</v>
      </c>
      <c r="S102" s="264">
        <v>0</v>
      </c>
      <c r="T102" s="264">
        <v>0</v>
      </c>
      <c r="U102" s="255">
        <v>3</v>
      </c>
    </row>
    <row r="103" spans="2:21" ht="13.5" customHeight="1">
      <c r="B103" s="480"/>
      <c r="C103" s="482" t="s">
        <v>287</v>
      </c>
      <c r="D103" s="95" t="s">
        <v>212</v>
      </c>
      <c r="E103" s="120" t="s">
        <v>213</v>
      </c>
      <c r="F103" s="221">
        <f>VLOOKUP(D103,SOH!A:C,3,)</f>
        <v>58</v>
      </c>
      <c r="G103" s="91">
        <f>VLOOKUP(D103,SOH!A:D,4,)</f>
        <v>58</v>
      </c>
      <c r="H103" s="91">
        <f>VLOOKUP(D103,SOH!A:E,5,)</f>
        <v>65</v>
      </c>
      <c r="I103" s="222">
        <f t="shared" ref="I103:I117" si="4">SUM(F103:H103)</f>
        <v>181</v>
      </c>
      <c r="K103" s="245"/>
      <c r="M103" s="264">
        <v>30</v>
      </c>
      <c r="N103" s="264">
        <v>58</v>
      </c>
      <c r="O103" s="264">
        <v>65</v>
      </c>
      <c r="P103" s="255">
        <v>153</v>
      </c>
      <c r="R103" s="264">
        <v>36</v>
      </c>
      <c r="S103" s="264">
        <v>58</v>
      </c>
      <c r="T103" s="264">
        <v>55</v>
      </c>
      <c r="U103" s="255">
        <v>149</v>
      </c>
    </row>
    <row r="104" spans="2:21" ht="13.5" customHeight="1">
      <c r="B104" s="480"/>
      <c r="C104" s="482"/>
      <c r="D104" s="98" t="s">
        <v>271</v>
      </c>
      <c r="E104" s="121" t="s">
        <v>272</v>
      </c>
      <c r="F104" s="221">
        <f>VLOOKUP(D104,SOH!A:C,3,)</f>
        <v>189</v>
      </c>
      <c r="G104" s="91">
        <f>VLOOKUP(D104,SOH!A:D,4,)</f>
        <v>58</v>
      </c>
      <c r="H104" s="91">
        <f>VLOOKUP(D104,SOH!A:E,5,)</f>
        <v>48</v>
      </c>
      <c r="I104" s="222">
        <f t="shared" si="4"/>
        <v>295</v>
      </c>
      <c r="K104" s="245"/>
      <c r="M104" s="265">
        <v>211</v>
      </c>
      <c r="N104" s="264">
        <v>58</v>
      </c>
      <c r="O104" s="264">
        <v>51</v>
      </c>
      <c r="P104" s="255">
        <v>320</v>
      </c>
      <c r="R104" s="265">
        <v>220</v>
      </c>
      <c r="S104" s="264">
        <v>61</v>
      </c>
      <c r="T104" s="264">
        <v>72</v>
      </c>
      <c r="U104" s="255">
        <v>353</v>
      </c>
    </row>
    <row r="105" spans="2:21" ht="13.5" customHeight="1">
      <c r="B105" s="480"/>
      <c r="C105" s="482"/>
      <c r="D105" s="95" t="s">
        <v>275</v>
      </c>
      <c r="E105" s="120" t="s">
        <v>276</v>
      </c>
      <c r="F105" s="303" t="e">
        <f>VLOOKUP(D105,SOH!A:C,3,)</f>
        <v>#N/A</v>
      </c>
      <c r="G105" s="256" t="e">
        <f>VLOOKUP(D105,SOH!A:D,4,)</f>
        <v>#N/A</v>
      </c>
      <c r="H105" s="256" t="e">
        <f>VLOOKUP(D105,SOH!A:E,5,)</f>
        <v>#N/A</v>
      </c>
      <c r="I105" s="269" t="e">
        <f t="shared" si="4"/>
        <v>#N/A</v>
      </c>
      <c r="K105" s="245"/>
      <c r="M105" s="264" t="e">
        <v>#N/A</v>
      </c>
      <c r="N105" s="264" t="e">
        <v>#N/A</v>
      </c>
      <c r="O105" s="264" t="e">
        <v>#N/A</v>
      </c>
      <c r="P105" s="255" t="e">
        <v>#N/A</v>
      </c>
      <c r="R105" s="264" t="e">
        <v>#N/A</v>
      </c>
      <c r="S105" s="264" t="e">
        <v>#N/A</v>
      </c>
      <c r="T105" s="264" t="e">
        <v>#N/A</v>
      </c>
      <c r="U105" s="255" t="e">
        <v>#N/A</v>
      </c>
    </row>
    <row r="106" spans="2:21" ht="13.5" customHeight="1" thickBot="1">
      <c r="B106" s="481"/>
      <c r="C106" s="483"/>
      <c r="D106" s="96" t="s">
        <v>279</v>
      </c>
      <c r="E106" s="133" t="s">
        <v>280</v>
      </c>
      <c r="F106" s="224" t="e">
        <f>VLOOKUP(D106,SOH!A:C,3,)</f>
        <v>#N/A</v>
      </c>
      <c r="G106" s="93" t="e">
        <f>VLOOKUP(D106,SOH!A:D,4,)</f>
        <v>#N/A</v>
      </c>
      <c r="H106" s="93" t="e">
        <f>VLOOKUP(D106,SOH!A:E,5,)</f>
        <v>#N/A</v>
      </c>
      <c r="I106" s="225" t="e">
        <f t="shared" si="4"/>
        <v>#N/A</v>
      </c>
      <c r="K106" s="245"/>
      <c r="M106" s="264" t="e">
        <v>#N/A</v>
      </c>
      <c r="N106" s="264" t="e">
        <v>#N/A</v>
      </c>
      <c r="O106" s="264" t="e">
        <v>#N/A</v>
      </c>
      <c r="P106" s="255" t="e">
        <v>#N/A</v>
      </c>
      <c r="R106" s="264" t="e">
        <v>#N/A</v>
      </c>
      <c r="S106" s="264" t="e">
        <v>#N/A</v>
      </c>
      <c r="T106" s="264" t="e">
        <v>#N/A</v>
      </c>
      <c r="U106" s="255" t="e">
        <v>#N/A</v>
      </c>
    </row>
    <row r="107" spans="2:21" ht="13.5" customHeight="1">
      <c r="B107" s="478" t="s">
        <v>254</v>
      </c>
      <c r="C107" s="314" t="s">
        <v>128</v>
      </c>
      <c r="D107" s="169" t="s">
        <v>34</v>
      </c>
      <c r="E107" s="170" t="s">
        <v>35</v>
      </c>
      <c r="F107" s="221">
        <f>VLOOKUP(D107,SOH!A:C,3,)</f>
        <v>56</v>
      </c>
      <c r="G107" s="91">
        <f>VLOOKUP(D107,SOH!A:D,4,)</f>
        <v>9</v>
      </c>
      <c r="H107" s="91">
        <f>VLOOKUP(D107,SOH!A:E,5,)</f>
        <v>62</v>
      </c>
      <c r="I107" s="222">
        <f t="shared" si="4"/>
        <v>127</v>
      </c>
      <c r="K107" s="245"/>
      <c r="M107" s="264">
        <v>56</v>
      </c>
      <c r="N107" s="264">
        <v>9</v>
      </c>
      <c r="O107" s="264">
        <v>62</v>
      </c>
      <c r="P107" s="255">
        <v>127</v>
      </c>
      <c r="R107" s="264">
        <v>56</v>
      </c>
      <c r="S107" s="264">
        <v>9</v>
      </c>
      <c r="T107" s="264">
        <v>62</v>
      </c>
      <c r="U107" s="255">
        <v>127</v>
      </c>
    </row>
    <row r="108" spans="2:21" ht="13.5" customHeight="1">
      <c r="B108" s="479"/>
      <c r="C108" s="311" t="s">
        <v>378</v>
      </c>
      <c r="D108" s="102" t="s">
        <v>155</v>
      </c>
      <c r="E108" s="137" t="s">
        <v>156</v>
      </c>
      <c r="F108" s="221">
        <f>VLOOKUP(D108,SOH!A:C,3,)</f>
        <v>1043</v>
      </c>
      <c r="G108" s="91">
        <f>VLOOKUP(D108,SOH!A:D,4,)</f>
        <v>369</v>
      </c>
      <c r="H108" s="91">
        <f>VLOOKUP(D108,SOH!A:E,5,)</f>
        <v>416</v>
      </c>
      <c r="I108" s="222">
        <f t="shared" si="4"/>
        <v>1828</v>
      </c>
      <c r="K108" s="245"/>
      <c r="M108" s="265">
        <v>1030</v>
      </c>
      <c r="N108" s="264">
        <v>370</v>
      </c>
      <c r="O108" s="264">
        <v>421</v>
      </c>
      <c r="P108" s="255">
        <v>1821</v>
      </c>
      <c r="R108" s="265">
        <v>1065</v>
      </c>
      <c r="S108" s="264">
        <v>370</v>
      </c>
      <c r="T108" s="264">
        <v>428</v>
      </c>
      <c r="U108" s="255">
        <v>1863</v>
      </c>
    </row>
    <row r="109" spans="2:21" ht="13.5" customHeight="1">
      <c r="B109" s="479"/>
      <c r="C109" s="311" t="s">
        <v>378</v>
      </c>
      <c r="D109" s="102" t="s">
        <v>157</v>
      </c>
      <c r="E109" s="137" t="s">
        <v>158</v>
      </c>
      <c r="F109" s="221">
        <f>VLOOKUP(D109,SOH!A:C,3,)</f>
        <v>1130</v>
      </c>
      <c r="G109" s="91">
        <f>VLOOKUP(D109,SOH!A:D,4,)</f>
        <v>349</v>
      </c>
      <c r="H109" s="91">
        <f>VLOOKUP(D109,SOH!A:E,5,)</f>
        <v>364</v>
      </c>
      <c r="I109" s="222">
        <f t="shared" si="4"/>
        <v>1843</v>
      </c>
      <c r="K109" s="245"/>
      <c r="M109" s="265">
        <v>1117</v>
      </c>
      <c r="N109" s="264">
        <v>350</v>
      </c>
      <c r="O109" s="264">
        <v>369</v>
      </c>
      <c r="P109" s="255">
        <v>1836</v>
      </c>
      <c r="R109" s="265">
        <v>1152</v>
      </c>
      <c r="S109" s="264">
        <v>350</v>
      </c>
      <c r="T109" s="264">
        <v>354</v>
      </c>
      <c r="U109" s="255">
        <v>1856</v>
      </c>
    </row>
    <row r="110" spans="2:21" ht="13.5" customHeight="1" thickBot="1">
      <c r="B110" s="479"/>
      <c r="C110" s="311" t="s">
        <v>378</v>
      </c>
      <c r="D110" s="173" t="s">
        <v>30</v>
      </c>
      <c r="E110" s="177" t="s">
        <v>31</v>
      </c>
      <c r="F110" s="221">
        <f>VLOOKUP(D110,SOH!A:C,3,)</f>
        <v>1111</v>
      </c>
      <c r="G110" s="91">
        <f>VLOOKUP(D110,SOH!A:D,4,)</f>
        <v>361</v>
      </c>
      <c r="H110" s="91">
        <f>VLOOKUP(D110,SOH!A:E,5,)</f>
        <v>377</v>
      </c>
      <c r="I110" s="222">
        <f t="shared" si="4"/>
        <v>1849</v>
      </c>
      <c r="K110" s="245"/>
      <c r="M110" s="265">
        <v>1098</v>
      </c>
      <c r="N110" s="264">
        <v>362</v>
      </c>
      <c r="O110" s="264">
        <v>382</v>
      </c>
      <c r="P110" s="255">
        <v>1842</v>
      </c>
      <c r="R110" s="265">
        <v>1133</v>
      </c>
      <c r="S110" s="264">
        <v>362</v>
      </c>
      <c r="T110" s="264">
        <v>372</v>
      </c>
      <c r="U110" s="255">
        <v>1867</v>
      </c>
    </row>
    <row r="111" spans="2:21">
      <c r="B111" s="468" t="s">
        <v>344</v>
      </c>
      <c r="C111" s="314" t="s">
        <v>339</v>
      </c>
      <c r="D111" s="114" t="s">
        <v>337</v>
      </c>
      <c r="E111" s="119" t="s">
        <v>338</v>
      </c>
      <c r="F111" s="226">
        <f>VLOOKUP(D111,SOH!A:C,3,)</f>
        <v>211</v>
      </c>
      <c r="G111" s="92">
        <f>VLOOKUP(D111,SOH!A:D,4,)</f>
        <v>22</v>
      </c>
      <c r="H111" s="92">
        <f>VLOOKUP(D111,SOH!A:E,5,)</f>
        <v>31</v>
      </c>
      <c r="I111" s="227">
        <f t="shared" si="4"/>
        <v>264</v>
      </c>
      <c r="K111" s="245"/>
      <c r="M111" s="264">
        <v>205</v>
      </c>
      <c r="N111" s="264">
        <v>22</v>
      </c>
      <c r="O111" s="264">
        <v>32</v>
      </c>
      <c r="P111" s="255">
        <v>259</v>
      </c>
      <c r="R111" s="264">
        <v>180</v>
      </c>
      <c r="S111" s="264">
        <v>22</v>
      </c>
      <c r="T111" s="264">
        <v>35</v>
      </c>
      <c r="U111" s="255">
        <v>237</v>
      </c>
    </row>
    <row r="112" spans="2:21" ht="12.75" customHeight="1">
      <c r="B112" s="469"/>
      <c r="C112" s="311" t="s">
        <v>344</v>
      </c>
      <c r="D112" s="95" t="s">
        <v>340</v>
      </c>
      <c r="E112" s="120" t="s">
        <v>341</v>
      </c>
      <c r="F112" s="221">
        <f>VLOOKUP(D112,SOH!A:C,3,)</f>
        <v>0</v>
      </c>
      <c r="G112" s="91">
        <f>VLOOKUP(D112,SOH!A:D,4,)</f>
        <v>3</v>
      </c>
      <c r="H112" s="91">
        <f>VLOOKUP(D112,SOH!A:E,5,)</f>
        <v>0</v>
      </c>
      <c r="I112" s="222">
        <f t="shared" si="4"/>
        <v>3</v>
      </c>
      <c r="K112" s="245"/>
      <c r="M112" s="264">
        <v>0</v>
      </c>
      <c r="N112" s="264">
        <v>3</v>
      </c>
      <c r="O112" s="264">
        <v>0</v>
      </c>
      <c r="P112" s="255">
        <v>3</v>
      </c>
      <c r="R112" s="264">
        <v>0</v>
      </c>
      <c r="S112" s="264">
        <v>3</v>
      </c>
      <c r="T112" s="264">
        <v>0</v>
      </c>
      <c r="U112" s="255">
        <v>3</v>
      </c>
    </row>
    <row r="113" spans="2:21" ht="12.75" customHeight="1">
      <c r="B113" s="469"/>
      <c r="C113" s="311" t="s">
        <v>345</v>
      </c>
      <c r="D113" s="96" t="s">
        <v>342</v>
      </c>
      <c r="E113" s="129" t="s">
        <v>343</v>
      </c>
      <c r="F113" s="221">
        <f>VLOOKUP(D113,SOH!A:C,3,)</f>
        <v>54</v>
      </c>
      <c r="G113" s="91">
        <f>VLOOKUP(D113,SOH!A:D,4,)</f>
        <v>33</v>
      </c>
      <c r="H113" s="91">
        <f>VLOOKUP(D113,SOH!A:E,5,)</f>
        <v>20</v>
      </c>
      <c r="I113" s="222">
        <f t="shared" si="4"/>
        <v>107</v>
      </c>
      <c r="K113" s="245"/>
      <c r="M113" s="264">
        <v>58</v>
      </c>
      <c r="N113" s="264">
        <v>33</v>
      </c>
      <c r="O113" s="264">
        <v>20</v>
      </c>
      <c r="P113" s="255">
        <v>111</v>
      </c>
      <c r="R113" s="264">
        <v>58</v>
      </c>
      <c r="S113" s="264">
        <v>33</v>
      </c>
      <c r="T113" s="264">
        <v>30</v>
      </c>
      <c r="U113" s="255">
        <v>121</v>
      </c>
    </row>
    <row r="114" spans="2:21" ht="12.75" customHeight="1">
      <c r="B114" s="469"/>
      <c r="C114" s="311" t="s">
        <v>572</v>
      </c>
      <c r="D114" s="96" t="s">
        <v>423</v>
      </c>
      <c r="E114" s="129" t="s">
        <v>424</v>
      </c>
      <c r="F114" s="221">
        <f>VLOOKUP(D114,SOH!A:C,3,)</f>
        <v>9</v>
      </c>
      <c r="G114" s="91">
        <f>VLOOKUP(D114,SOH!A:D,4,)</f>
        <v>0</v>
      </c>
      <c r="H114" s="91">
        <f>VLOOKUP(D114,SOH!A:E,5,)</f>
        <v>19</v>
      </c>
      <c r="I114" s="222">
        <f t="shared" si="4"/>
        <v>28</v>
      </c>
      <c r="K114" s="245"/>
      <c r="M114" s="264">
        <v>9</v>
      </c>
      <c r="N114" s="264">
        <v>0</v>
      </c>
      <c r="O114" s="264">
        <v>19</v>
      </c>
      <c r="P114" s="255">
        <v>28</v>
      </c>
      <c r="R114" s="264">
        <v>9</v>
      </c>
      <c r="S114" s="264">
        <v>0</v>
      </c>
      <c r="T114" s="264">
        <v>19</v>
      </c>
      <c r="U114" s="255">
        <v>28</v>
      </c>
    </row>
    <row r="115" spans="2:21" ht="13.5" thickBot="1">
      <c r="B115" s="470"/>
      <c r="C115" s="313" t="s">
        <v>573</v>
      </c>
      <c r="D115" s="97" t="s">
        <v>421</v>
      </c>
      <c r="E115" s="133" t="s">
        <v>422</v>
      </c>
      <c r="F115" s="221">
        <f>VLOOKUP(D115,SOH!A:C,3,)</f>
        <v>8</v>
      </c>
      <c r="G115" s="91">
        <f>VLOOKUP(D115,SOH!A:D,4,)</f>
        <v>4</v>
      </c>
      <c r="H115" s="91">
        <f>VLOOKUP(D115,SOH!A:E,5,)</f>
        <v>0</v>
      </c>
      <c r="I115" s="222">
        <f t="shared" si="4"/>
        <v>12</v>
      </c>
      <c r="K115" s="245"/>
      <c r="M115" s="264">
        <v>8</v>
      </c>
      <c r="N115" s="264">
        <v>4</v>
      </c>
      <c r="O115" s="264">
        <v>0</v>
      </c>
      <c r="P115" s="255">
        <v>12</v>
      </c>
      <c r="R115" s="264">
        <v>8</v>
      </c>
      <c r="S115" s="264">
        <v>4</v>
      </c>
      <c r="T115" s="264">
        <v>0</v>
      </c>
      <c r="U115" s="255">
        <v>12</v>
      </c>
    </row>
    <row r="116" spans="2:21">
      <c r="B116" s="178"/>
      <c r="C116" s="311" t="s">
        <v>350</v>
      </c>
      <c r="D116" s="110" t="s">
        <v>346</v>
      </c>
      <c r="E116" s="126" t="s">
        <v>347</v>
      </c>
      <c r="F116" s="221">
        <f>VLOOKUP(D116,SOH!A:C,3,)</f>
        <v>38</v>
      </c>
      <c r="G116" s="91">
        <f>VLOOKUP(D116,SOH!A:D,4,)</f>
        <v>9</v>
      </c>
      <c r="H116" s="91">
        <f>VLOOKUP(D116,SOH!A:E,5,)</f>
        <v>0</v>
      </c>
      <c r="I116" s="222">
        <f t="shared" si="4"/>
        <v>47</v>
      </c>
      <c r="K116" s="245"/>
      <c r="M116" s="264">
        <v>38</v>
      </c>
      <c r="N116" s="264">
        <v>9</v>
      </c>
      <c r="O116" s="264">
        <v>0</v>
      </c>
      <c r="P116" s="255">
        <v>47</v>
      </c>
      <c r="R116" s="264">
        <v>38</v>
      </c>
      <c r="S116" s="264">
        <v>9</v>
      </c>
      <c r="T116" s="264">
        <v>0</v>
      </c>
      <c r="U116" s="255">
        <v>47</v>
      </c>
    </row>
    <row r="117" spans="2:21" ht="13.5" thickBot="1">
      <c r="B117" s="179"/>
      <c r="C117" s="313" t="s">
        <v>351</v>
      </c>
      <c r="D117" s="97" t="s">
        <v>348</v>
      </c>
      <c r="E117" s="133" t="s">
        <v>349</v>
      </c>
      <c r="F117" s="228">
        <f>VLOOKUP(D117,SOH!A:C,3,)</f>
        <v>79</v>
      </c>
      <c r="G117" s="229">
        <f>VLOOKUP(D117,SOH!A:D,4,)</f>
        <v>17</v>
      </c>
      <c r="H117" s="229">
        <f>VLOOKUP(D117,SOH!A:E,5,)</f>
        <v>2</v>
      </c>
      <c r="I117" s="230">
        <f t="shared" si="4"/>
        <v>98</v>
      </c>
      <c r="K117" s="245"/>
      <c r="M117" s="264">
        <v>79</v>
      </c>
      <c r="N117" s="264">
        <v>17</v>
      </c>
      <c r="O117" s="264">
        <v>2</v>
      </c>
      <c r="P117" s="255">
        <v>98</v>
      </c>
      <c r="R117" s="264">
        <v>79</v>
      </c>
      <c r="S117" s="264">
        <v>17</v>
      </c>
      <c r="T117" s="264">
        <v>2</v>
      </c>
      <c r="U117" s="255">
        <v>98</v>
      </c>
    </row>
  </sheetData>
  <autoFilter ref="B2:K117"/>
  <mergeCells count="23">
    <mergeCell ref="R1:U1"/>
    <mergeCell ref="B107:B110"/>
    <mergeCell ref="B111:B115"/>
    <mergeCell ref="B92:B106"/>
    <mergeCell ref="C92:C94"/>
    <mergeCell ref="C95:C97"/>
    <mergeCell ref="C98:C100"/>
    <mergeCell ref="C101:C102"/>
    <mergeCell ref="C103:C106"/>
    <mergeCell ref="B80:B81"/>
    <mergeCell ref="B82:B91"/>
    <mergeCell ref="B37:B39"/>
    <mergeCell ref="B40:B42"/>
    <mergeCell ref="B57:B59"/>
    <mergeCell ref="F1:I1"/>
    <mergeCell ref="M1:P1"/>
    <mergeCell ref="B60:B78"/>
    <mergeCell ref="B3:B20"/>
    <mergeCell ref="B21:B25"/>
    <mergeCell ref="B26:B29"/>
    <mergeCell ref="B30:B32"/>
    <mergeCell ref="B33:B36"/>
    <mergeCell ref="B43:B5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9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&amp;L&amp;G&amp;C&amp;11Instruction&amp;B&amp;14_x000D_PO6 CU H2B1 TWB92 IEZZPRO SARAWAK 14-08-2019 Q00253 PUSPAKOMBTU&amp;R&amp;11&amp;P (&amp;N)</oddHeader>
    <oddFooter>&amp;L&amp;11Prepared: EZWANAF Afzarhushairi Wan Pani_x000D_Approved: MOAIMCBE [Afzarhushairi Wan Pani]_x000D_Ericsson Internal&amp;C&amp;11Date: 2019-08-13&amp;R&amp;11No: ECM-19:001332 Uen_x000D_Rev: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118"/>
  <sheetViews>
    <sheetView topLeftCell="F1" workbookViewId="0"/>
  </sheetViews>
  <sheetFormatPr defaultRowHeight="12.75"/>
  <cols>
    <col min="1" max="1" width="23.5703125" style="40" hidden="1" customWidth="1"/>
    <col min="2" max="2" width="25.7109375" style="73" hidden="1" customWidth="1"/>
    <col min="3" max="3" width="25.28515625" style="310" hidden="1" customWidth="1"/>
    <col min="4" max="4" width="23.5703125" style="40" hidden="1" customWidth="1"/>
    <col min="5" max="5" width="47.140625" style="40" hidden="1" customWidth="1"/>
    <col min="6" max="6" width="9.140625" style="351"/>
    <col min="7" max="7" width="12.42578125" style="374" bestFit="1" customWidth="1"/>
    <col min="8" max="8" width="23.85546875" style="411" bestFit="1" customWidth="1"/>
    <col min="9" max="9" width="18.5703125" style="354" bestFit="1" customWidth="1"/>
    <col min="10" max="10" width="47.140625" style="354" bestFit="1" customWidth="1"/>
    <col min="11" max="14" width="9.140625" style="350"/>
    <col min="15" max="16384" width="9.140625" style="351"/>
  </cols>
  <sheetData>
    <row r="2" spans="1:14" ht="13.5" thickBot="1">
      <c r="G2" s="493">
        <v>43664</v>
      </c>
      <c r="H2" s="493"/>
      <c r="I2" s="493"/>
      <c r="J2" s="493"/>
      <c r="K2" s="493"/>
      <c r="L2" s="493"/>
      <c r="M2" s="493"/>
      <c r="N2" s="493"/>
    </row>
    <row r="3" spans="1:14" s="352" customFormat="1" ht="13.5" thickBot="1">
      <c r="A3" s="167" t="s">
        <v>600</v>
      </c>
      <c r="B3" s="167" t="s">
        <v>314</v>
      </c>
      <c r="C3" s="167" t="s">
        <v>568</v>
      </c>
      <c r="D3" s="167" t="s">
        <v>600</v>
      </c>
      <c r="E3" s="168" t="s">
        <v>309</v>
      </c>
      <c r="G3" s="373"/>
      <c r="H3" s="369" t="s">
        <v>568</v>
      </c>
      <c r="I3" s="369" t="s">
        <v>600</v>
      </c>
      <c r="J3" s="353" t="s">
        <v>309</v>
      </c>
      <c r="K3" s="397" t="s">
        <v>310</v>
      </c>
      <c r="L3" s="398" t="s">
        <v>352</v>
      </c>
      <c r="M3" s="398" t="s">
        <v>311</v>
      </c>
      <c r="N3" s="399" t="s">
        <v>312</v>
      </c>
    </row>
    <row r="4" spans="1:14" ht="12.75" customHeight="1">
      <c r="A4" s="94" t="s">
        <v>85</v>
      </c>
      <c r="B4" s="463" t="s">
        <v>620</v>
      </c>
      <c r="C4" s="348" t="s">
        <v>87</v>
      </c>
      <c r="D4" s="94" t="s">
        <v>85</v>
      </c>
      <c r="E4" s="138" t="s">
        <v>86</v>
      </c>
      <c r="G4" s="494" t="s">
        <v>904</v>
      </c>
      <c r="H4" s="401" t="s">
        <v>284</v>
      </c>
      <c r="I4" s="355" t="s">
        <v>259</v>
      </c>
      <c r="J4" s="358" t="s">
        <v>260</v>
      </c>
      <c r="K4" s="362">
        <f>VLOOKUP(I4,SOH!A:C,3,)</f>
        <v>257</v>
      </c>
      <c r="L4" s="363">
        <f>VLOOKUP(I4,SOH!A:D,4,)</f>
        <v>45</v>
      </c>
      <c r="M4" s="75">
        <f>VLOOKUP(I4,SOH!A:E,5,)</f>
        <v>13</v>
      </c>
      <c r="N4" s="222">
        <f>K4+L4+M4</f>
        <v>315</v>
      </c>
    </row>
    <row r="5" spans="1:14" ht="12.75" customHeight="1">
      <c r="A5" s="95" t="s">
        <v>135</v>
      </c>
      <c r="B5" s="463"/>
      <c r="C5" s="348" t="s">
        <v>137</v>
      </c>
      <c r="D5" s="95" t="s">
        <v>135</v>
      </c>
      <c r="E5" s="120" t="s">
        <v>577</v>
      </c>
      <c r="G5" s="495"/>
      <c r="H5" s="402" t="s">
        <v>286</v>
      </c>
      <c r="I5" s="49" t="s">
        <v>265</v>
      </c>
      <c r="J5" s="359" t="s">
        <v>266</v>
      </c>
      <c r="K5" s="362">
        <f>VLOOKUP(I5,SOH!A:C,3,)</f>
        <v>151</v>
      </c>
      <c r="L5" s="363">
        <f>VLOOKUP(I5,SOH!A:D,4,)</f>
        <v>76</v>
      </c>
      <c r="M5" s="75">
        <f>VLOOKUP(I5,SOH!A:E,5,)</f>
        <v>0</v>
      </c>
      <c r="N5" s="222">
        <f t="shared" ref="N5:N33" si="0">K5+L5+M5</f>
        <v>227</v>
      </c>
    </row>
    <row r="6" spans="1:14" ht="12.75" customHeight="1">
      <c r="A6" s="95" t="s">
        <v>94</v>
      </c>
      <c r="B6" s="463"/>
      <c r="C6" s="348" t="s">
        <v>96</v>
      </c>
      <c r="D6" s="95" t="s">
        <v>94</v>
      </c>
      <c r="E6" s="120" t="s">
        <v>95</v>
      </c>
      <c r="G6" s="495"/>
      <c r="H6" s="402" t="s">
        <v>287</v>
      </c>
      <c r="I6" s="49" t="s">
        <v>271</v>
      </c>
      <c r="J6" s="359" t="s">
        <v>272</v>
      </c>
      <c r="K6" s="362">
        <f>VLOOKUP(I6,SOH!A:C,3,)</f>
        <v>189</v>
      </c>
      <c r="L6" s="363">
        <f>VLOOKUP(I6,SOH!A:D,4,)</f>
        <v>58</v>
      </c>
      <c r="M6" s="363">
        <f>VLOOKUP(I6,SOH!A:E,5,)</f>
        <v>48</v>
      </c>
      <c r="N6" s="222">
        <f t="shared" si="0"/>
        <v>295</v>
      </c>
    </row>
    <row r="7" spans="1:14" ht="12.75" customHeight="1">
      <c r="A7" s="102" t="s">
        <v>41</v>
      </c>
      <c r="B7" s="463"/>
      <c r="C7" s="312" t="s">
        <v>90</v>
      </c>
      <c r="D7" s="102" t="s">
        <v>41</v>
      </c>
      <c r="E7" s="137" t="s">
        <v>42</v>
      </c>
      <c r="G7" s="495"/>
      <c r="H7" s="403" t="s">
        <v>906</v>
      </c>
      <c r="I7" s="49" t="s">
        <v>625</v>
      </c>
      <c r="J7" s="359" t="s">
        <v>626</v>
      </c>
      <c r="K7" s="219">
        <f>VLOOKUP(I7,SOH!A:C,3,)</f>
        <v>1</v>
      </c>
      <c r="L7" s="75">
        <f>VLOOKUP(I7,SOH!A:D,4,)</f>
        <v>6</v>
      </c>
      <c r="M7" s="75">
        <f>VLOOKUP(I7,SOH!A:E,5,)</f>
        <v>0</v>
      </c>
      <c r="N7" s="222">
        <f t="shared" si="0"/>
        <v>7</v>
      </c>
    </row>
    <row r="8" spans="1:14" ht="12.75" customHeight="1">
      <c r="A8" s="102"/>
      <c r="B8" s="463"/>
      <c r="C8" s="312"/>
      <c r="D8" s="102"/>
      <c r="E8" s="137"/>
      <c r="G8" s="495"/>
      <c r="H8" s="403" t="s">
        <v>906</v>
      </c>
      <c r="I8" s="49" t="s">
        <v>913</v>
      </c>
      <c r="J8" s="359" t="s">
        <v>634</v>
      </c>
      <c r="K8" s="221">
        <f>VLOOKUP(I8,SOH!A:C,3,)</f>
        <v>25</v>
      </c>
      <c r="L8" s="75">
        <f>VLOOKUP(I8,SOH!A:D,4,)</f>
        <v>0</v>
      </c>
      <c r="M8" s="75">
        <f>VLOOKUP(I8,SOH!A:E,5,)</f>
        <v>0</v>
      </c>
      <c r="N8" s="222">
        <f t="shared" ref="N8" si="1">K8+L8+M8</f>
        <v>25</v>
      </c>
    </row>
    <row r="9" spans="1:14" ht="12.75" customHeight="1">
      <c r="A9" s="102" t="s">
        <v>843</v>
      </c>
      <c r="B9" s="463"/>
      <c r="C9" s="312" t="s">
        <v>90</v>
      </c>
      <c r="D9" s="102" t="s">
        <v>843</v>
      </c>
      <c r="E9" s="137" t="s">
        <v>844</v>
      </c>
      <c r="G9" s="495"/>
      <c r="H9" s="402" t="s">
        <v>117</v>
      </c>
      <c r="I9" s="49" t="s">
        <v>115</v>
      </c>
      <c r="J9" s="359" t="s">
        <v>116</v>
      </c>
      <c r="K9" s="221" t="e">
        <f>VLOOKUP(I9,SOH!A:C,3,)</f>
        <v>#N/A</v>
      </c>
      <c r="L9" s="91" t="e">
        <f>VLOOKUP(I9,SOH!A:D,4,)</f>
        <v>#N/A</v>
      </c>
      <c r="M9" s="91" t="e">
        <f>VLOOKUP(I9,SOH!A:E,5,)</f>
        <v>#N/A</v>
      </c>
      <c r="N9" s="223" t="e">
        <f t="shared" si="0"/>
        <v>#N/A</v>
      </c>
    </row>
    <row r="10" spans="1:14" ht="12.75" customHeight="1">
      <c r="A10" s="102"/>
      <c r="B10" s="463"/>
      <c r="C10" s="312"/>
      <c r="D10" s="102"/>
      <c r="E10" s="137"/>
      <c r="G10" s="495"/>
      <c r="H10" s="403" t="s">
        <v>117</v>
      </c>
      <c r="I10" s="49" t="s">
        <v>373</v>
      </c>
      <c r="J10" s="359" t="s">
        <v>374</v>
      </c>
      <c r="K10" s="219">
        <f>VLOOKUP(I10,SOH!A:C,3,)</f>
        <v>0</v>
      </c>
      <c r="L10" s="75">
        <f>VLOOKUP(I10,SOH!A:D,4,)</f>
        <v>4</v>
      </c>
      <c r="M10" s="75">
        <f>VLOOKUP(I10,SOH!A:E,5,)</f>
        <v>0</v>
      </c>
      <c r="N10" s="222">
        <f>K10+L10+M10</f>
        <v>4</v>
      </c>
    </row>
    <row r="11" spans="1:14" ht="12.75" customHeight="1">
      <c r="A11" s="115" t="s">
        <v>83</v>
      </c>
      <c r="B11" s="463"/>
      <c r="C11" s="312" t="s">
        <v>88</v>
      </c>
      <c r="D11" s="115" t="s">
        <v>83</v>
      </c>
      <c r="E11" s="122" t="s">
        <v>84</v>
      </c>
      <c r="G11" s="495"/>
      <c r="H11" s="403" t="s">
        <v>567</v>
      </c>
      <c r="I11" s="49" t="s">
        <v>324</v>
      </c>
      <c r="J11" s="359" t="s">
        <v>325</v>
      </c>
      <c r="K11" s="362">
        <f>VLOOKUP(I11,SOH!A:C,3,)</f>
        <v>46</v>
      </c>
      <c r="L11" s="75">
        <f>VLOOKUP(I11,SOH!A:D,4,)</f>
        <v>3</v>
      </c>
      <c r="M11" s="75">
        <f>VLOOKUP(I11,SOH!A:E,5,)</f>
        <v>0</v>
      </c>
      <c r="N11" s="222">
        <f t="shared" si="0"/>
        <v>49</v>
      </c>
    </row>
    <row r="12" spans="1:14">
      <c r="A12" s="104" t="s">
        <v>188</v>
      </c>
      <c r="B12" s="463"/>
      <c r="C12" s="312" t="s">
        <v>88</v>
      </c>
      <c r="D12" s="104" t="s">
        <v>188</v>
      </c>
      <c r="E12" s="123" t="s">
        <v>189</v>
      </c>
      <c r="G12" s="495"/>
      <c r="H12" s="403" t="s">
        <v>327</v>
      </c>
      <c r="I12" s="49" t="s">
        <v>210</v>
      </c>
      <c r="J12" s="359" t="s">
        <v>211</v>
      </c>
      <c r="K12" s="362">
        <f>VLOOKUP(I12,SOH!A:C,3,)</f>
        <v>104</v>
      </c>
      <c r="L12" s="363">
        <f>VLOOKUP(I12,SOH!A:D,4,)</f>
        <v>40</v>
      </c>
      <c r="M12" s="75">
        <f>VLOOKUP(I12,SOH!A:E,5,)</f>
        <v>23</v>
      </c>
      <c r="N12" s="222">
        <f t="shared" si="0"/>
        <v>167</v>
      </c>
    </row>
    <row r="13" spans="1:14" ht="12.75" customHeight="1">
      <c r="A13" s="104" t="s">
        <v>206</v>
      </c>
      <c r="B13" s="463"/>
      <c r="C13" s="312" t="s">
        <v>861</v>
      </c>
      <c r="D13" s="104" t="s">
        <v>206</v>
      </c>
      <c r="E13" s="123" t="s">
        <v>207</v>
      </c>
      <c r="G13" s="495"/>
      <c r="H13" s="403" t="s">
        <v>621</v>
      </c>
      <c r="I13" s="49" t="s">
        <v>353</v>
      </c>
      <c r="J13" s="359" t="s">
        <v>354</v>
      </c>
      <c r="K13" s="362">
        <f>VLOOKUP(I13,SOH!A:C,3,)</f>
        <v>97</v>
      </c>
      <c r="L13" s="363">
        <f>VLOOKUP(I13,SOH!A:D,4,)</f>
        <v>40</v>
      </c>
      <c r="M13" s="75">
        <f>VLOOKUP(I13,SOH!A:E,5,)</f>
        <v>5</v>
      </c>
      <c r="N13" s="222">
        <f t="shared" si="0"/>
        <v>142</v>
      </c>
    </row>
    <row r="14" spans="1:14" ht="12.75" customHeight="1">
      <c r="A14" s="104" t="s">
        <v>103</v>
      </c>
      <c r="B14" s="463"/>
      <c r="C14" s="348" t="s">
        <v>102</v>
      </c>
      <c r="D14" s="104" t="s">
        <v>103</v>
      </c>
      <c r="E14" s="123" t="s">
        <v>163</v>
      </c>
      <c r="G14" s="495"/>
      <c r="H14" s="402" t="s">
        <v>313</v>
      </c>
      <c r="I14" s="49" t="s">
        <v>214</v>
      </c>
      <c r="J14" s="359" t="s">
        <v>215</v>
      </c>
      <c r="K14" s="362">
        <f>VLOOKUP(I14,SOH!A:C,3,)</f>
        <v>323</v>
      </c>
      <c r="L14" s="363">
        <f>VLOOKUP(I14,SOH!A:D,4,)</f>
        <v>122</v>
      </c>
      <c r="M14" s="363">
        <f>VLOOKUP(I14,SOH!A:E,5,)</f>
        <v>101</v>
      </c>
      <c r="N14" s="222">
        <f t="shared" si="0"/>
        <v>546</v>
      </c>
    </row>
    <row r="15" spans="1:14" ht="12.75" customHeight="1">
      <c r="A15" s="116" t="s">
        <v>103</v>
      </c>
      <c r="B15" s="463"/>
      <c r="C15" s="348" t="s">
        <v>107</v>
      </c>
      <c r="D15" s="116" t="s">
        <v>103</v>
      </c>
      <c r="E15" s="124" t="s">
        <v>102</v>
      </c>
      <c r="G15" s="495"/>
      <c r="H15" s="403" t="s">
        <v>845</v>
      </c>
      <c r="I15" s="49" t="s">
        <v>631</v>
      </c>
      <c r="J15" s="359" t="s">
        <v>632</v>
      </c>
      <c r="K15" s="362">
        <f>VLOOKUP(I15,SOH!A:C,3,)</f>
        <v>114</v>
      </c>
      <c r="L15" s="363">
        <f>VLOOKUP(I15,SOH!A:D,4,)</f>
        <v>37</v>
      </c>
      <c r="M15" s="75">
        <f>VLOOKUP(I15,SOH!A:E,5,)</f>
        <v>3</v>
      </c>
      <c r="N15" s="222">
        <f t="shared" si="0"/>
        <v>154</v>
      </c>
    </row>
    <row r="16" spans="1:14" ht="13.5" thickBot="1">
      <c r="A16" s="95" t="s">
        <v>97</v>
      </c>
      <c r="B16" s="463"/>
      <c r="C16" s="312" t="s">
        <v>99</v>
      </c>
      <c r="D16" s="95" t="s">
        <v>97</v>
      </c>
      <c r="E16" s="120" t="s">
        <v>98</v>
      </c>
      <c r="G16" s="495"/>
      <c r="H16" s="404" t="s">
        <v>345</v>
      </c>
      <c r="I16" s="356" t="s">
        <v>342</v>
      </c>
      <c r="J16" s="360" t="s">
        <v>343</v>
      </c>
      <c r="K16" s="389">
        <f>VLOOKUP(I16,SOH!A:C,3,)</f>
        <v>54</v>
      </c>
      <c r="L16" s="390">
        <f>VLOOKUP(I16,SOH!A:D,4,)</f>
        <v>33</v>
      </c>
      <c r="M16" s="390">
        <f>VLOOKUP(I16,SOH!A:E,5,)</f>
        <v>20</v>
      </c>
      <c r="N16" s="225">
        <f t="shared" si="0"/>
        <v>107</v>
      </c>
    </row>
    <row r="17" spans="1:14" ht="13.5" customHeight="1">
      <c r="A17" s="95" t="s">
        <v>320</v>
      </c>
      <c r="B17" s="463"/>
      <c r="C17" s="312" t="s">
        <v>89</v>
      </c>
      <c r="D17" s="95" t="s">
        <v>320</v>
      </c>
      <c r="E17" s="120" t="s">
        <v>321</v>
      </c>
      <c r="G17" s="495"/>
      <c r="H17" s="405" t="s">
        <v>907</v>
      </c>
      <c r="I17" s="355" t="s">
        <v>881</v>
      </c>
      <c r="J17" s="358" t="s">
        <v>882</v>
      </c>
      <c r="K17" s="370">
        <f>VLOOKUP(I17,SOH!A:C,3,)</f>
        <v>19</v>
      </c>
      <c r="L17" s="367">
        <f>VLOOKUP(I17,SOH!A:D,4,)</f>
        <v>48</v>
      </c>
      <c r="M17" s="367">
        <f>VLOOKUP(I17,SOH!A:E,5,)</f>
        <v>20</v>
      </c>
      <c r="N17" s="368">
        <f t="shared" si="0"/>
        <v>87</v>
      </c>
    </row>
    <row r="18" spans="1:14" ht="13.5" customHeight="1">
      <c r="A18" s="96"/>
      <c r="B18" s="463"/>
      <c r="C18" s="312"/>
      <c r="D18" s="96"/>
      <c r="E18" s="129"/>
      <c r="G18" s="495"/>
      <c r="H18" s="406" t="s">
        <v>89</v>
      </c>
      <c r="I18" s="371" t="s">
        <v>320</v>
      </c>
      <c r="J18" s="372" t="s">
        <v>321</v>
      </c>
      <c r="K18" s="219">
        <f>VLOOKUP(I18,SOH!A:C,3,)</f>
        <v>0</v>
      </c>
      <c r="L18" s="75">
        <f>VLOOKUP(I18,SOH!A:D,4,)</f>
        <v>1</v>
      </c>
      <c r="M18" s="75">
        <f>VLOOKUP(I18,SOH!A:E,5,)</f>
        <v>0</v>
      </c>
      <c r="N18" s="222">
        <f>K18+L18+M18</f>
        <v>1</v>
      </c>
    </row>
    <row r="19" spans="1:14" ht="13.5" customHeight="1">
      <c r="A19" s="117" t="s">
        <v>593</v>
      </c>
      <c r="B19" s="463"/>
      <c r="C19" s="312" t="s">
        <v>595</v>
      </c>
      <c r="D19" s="117" t="s">
        <v>593</v>
      </c>
      <c r="E19" s="128" t="s">
        <v>594</v>
      </c>
      <c r="G19" s="495"/>
      <c r="H19" s="407" t="s">
        <v>595</v>
      </c>
      <c r="I19" s="47" t="s">
        <v>593</v>
      </c>
      <c r="J19" s="361" t="s">
        <v>594</v>
      </c>
      <c r="K19" s="362">
        <f>VLOOKUP(I19,SOH!A:C,3,)</f>
        <v>221</v>
      </c>
      <c r="L19" s="75">
        <f>VLOOKUP(I19,SOH!A:D,4,)</f>
        <v>18</v>
      </c>
      <c r="M19" s="363">
        <f>VLOOKUP(I19,SOH!A:E,5,)</f>
        <v>25</v>
      </c>
      <c r="N19" s="222">
        <f t="shared" si="0"/>
        <v>264</v>
      </c>
    </row>
    <row r="20" spans="1:14">
      <c r="A20" s="117" t="s">
        <v>581</v>
      </c>
      <c r="B20" s="463"/>
      <c r="C20" s="312" t="s">
        <v>624</v>
      </c>
      <c r="D20" s="117" t="s">
        <v>581</v>
      </c>
      <c r="E20" s="128" t="s">
        <v>582</v>
      </c>
      <c r="G20" s="495"/>
      <c r="H20" s="408" t="s">
        <v>90</v>
      </c>
      <c r="I20" s="49" t="s">
        <v>41</v>
      </c>
      <c r="J20" s="359" t="s">
        <v>42</v>
      </c>
      <c r="K20" s="362">
        <f>VLOOKUP(I20,SOH!A:C,3,)</f>
        <v>75</v>
      </c>
      <c r="L20" s="75">
        <f>VLOOKUP(I20,SOH!A:D,4,)</f>
        <v>15</v>
      </c>
      <c r="M20" s="363">
        <f>VLOOKUP(I20,SOH!A:E,5,)</f>
        <v>7</v>
      </c>
      <c r="N20" s="222">
        <f t="shared" si="0"/>
        <v>97</v>
      </c>
    </row>
    <row r="21" spans="1:14">
      <c r="A21" s="262" t="s">
        <v>881</v>
      </c>
      <c r="B21" s="463"/>
      <c r="C21" s="312" t="s">
        <v>624</v>
      </c>
      <c r="D21" s="262" t="s">
        <v>881</v>
      </c>
      <c r="E21" s="335" t="s">
        <v>882</v>
      </c>
      <c r="G21" s="495"/>
      <c r="H21" s="407" t="s">
        <v>238</v>
      </c>
      <c r="I21" s="49" t="s">
        <v>39</v>
      </c>
      <c r="J21" s="359" t="s">
        <v>40</v>
      </c>
      <c r="K21" s="362">
        <f>VLOOKUP(I21,SOH!A:C,3,)</f>
        <v>471</v>
      </c>
      <c r="L21" s="363">
        <f>VLOOKUP(I21,SOH!A:D,4,)</f>
        <v>488</v>
      </c>
      <c r="M21" s="363">
        <f>VLOOKUP(I21,SOH!A:E,5,)</f>
        <v>306</v>
      </c>
      <c r="N21" s="222">
        <f t="shared" si="0"/>
        <v>1265</v>
      </c>
    </row>
    <row r="22" spans="1:14" ht="12.75" customHeight="1" thickBot="1">
      <c r="A22" s="118" t="s">
        <v>122</v>
      </c>
      <c r="B22" s="464"/>
      <c r="C22" s="349" t="s">
        <v>124</v>
      </c>
      <c r="D22" s="118" t="s">
        <v>122</v>
      </c>
      <c r="E22" s="125" t="s">
        <v>123</v>
      </c>
      <c r="G22" s="495"/>
      <c r="H22" s="407" t="s">
        <v>372</v>
      </c>
      <c r="I22" s="49" t="s">
        <v>37</v>
      </c>
      <c r="J22" s="359" t="s">
        <v>38</v>
      </c>
      <c r="K22" s="362">
        <f>VLOOKUP(I22,SOH!A:C,3,)</f>
        <v>270</v>
      </c>
      <c r="L22" s="363">
        <f>VLOOKUP(I22,SOH!A:D,4,)</f>
        <v>304</v>
      </c>
      <c r="M22" s="363">
        <f>VLOOKUP(I22,SOH!A:E,5,)</f>
        <v>170</v>
      </c>
      <c r="N22" s="222">
        <f t="shared" si="0"/>
        <v>744</v>
      </c>
    </row>
    <row r="23" spans="1:14" ht="12.75" customHeight="1">
      <c r="A23" s="110" t="s">
        <v>67</v>
      </c>
      <c r="B23" s="465" t="s">
        <v>252</v>
      </c>
      <c r="C23" s="348" t="s">
        <v>237</v>
      </c>
      <c r="D23" s="110" t="s">
        <v>67</v>
      </c>
      <c r="E23" s="126" t="s">
        <v>68</v>
      </c>
      <c r="G23" s="495"/>
      <c r="H23" s="407" t="s">
        <v>597</v>
      </c>
      <c r="I23" s="49" t="s">
        <v>598</v>
      </c>
      <c r="J23" s="359" t="s">
        <v>596</v>
      </c>
      <c r="K23" s="362">
        <f>VLOOKUP(I23,SOH!A:C,3,)</f>
        <v>1487</v>
      </c>
      <c r="L23" s="363">
        <f>VLOOKUP(I23,SOH!A:D,4,)</f>
        <v>284</v>
      </c>
      <c r="M23" s="363">
        <f>VLOOKUP(I23,SOH!A:E,5,)</f>
        <v>376</v>
      </c>
      <c r="N23" s="222">
        <f t="shared" si="0"/>
        <v>2147</v>
      </c>
    </row>
    <row r="24" spans="1:14">
      <c r="A24" s="102" t="s">
        <v>39</v>
      </c>
      <c r="B24" s="466"/>
      <c r="C24" s="348" t="s">
        <v>238</v>
      </c>
      <c r="D24" s="102" t="s">
        <v>39</v>
      </c>
      <c r="E24" s="137" t="s">
        <v>40</v>
      </c>
      <c r="G24" s="495"/>
      <c r="H24" s="407" t="s">
        <v>133</v>
      </c>
      <c r="I24" s="49" t="s">
        <v>69</v>
      </c>
      <c r="J24" s="359" t="s">
        <v>70</v>
      </c>
      <c r="K24" s="362">
        <f>VLOOKUP(I24,SOH!A:C,3,)</f>
        <v>3710</v>
      </c>
      <c r="L24" s="363">
        <f>VLOOKUP(I24,SOH!A:D,4,)</f>
        <v>1735</v>
      </c>
      <c r="M24" s="363">
        <f>VLOOKUP(I24,SOH!A:E,5,)</f>
        <v>1410</v>
      </c>
      <c r="N24" s="222">
        <f t="shared" si="0"/>
        <v>6855</v>
      </c>
    </row>
    <row r="25" spans="1:14">
      <c r="A25" s="95" t="s">
        <v>241</v>
      </c>
      <c r="B25" s="466"/>
      <c r="C25" s="348" t="s">
        <v>238</v>
      </c>
      <c r="D25" s="95" t="s">
        <v>241</v>
      </c>
      <c r="E25" s="120" t="s">
        <v>242</v>
      </c>
      <c r="G25" s="495"/>
      <c r="H25" s="408" t="s">
        <v>244</v>
      </c>
      <c r="I25" s="49" t="s">
        <v>71</v>
      </c>
      <c r="J25" s="359" t="s">
        <v>72</v>
      </c>
      <c r="K25" s="362">
        <f>VLOOKUP(I25,SOH!A:C,3,)</f>
        <v>16708</v>
      </c>
      <c r="L25" s="363">
        <f>VLOOKUP(I25,SOH!A:D,4,)</f>
        <v>1769</v>
      </c>
      <c r="M25" s="75">
        <f>VLOOKUP(I25,SOH!A:E,5,)</f>
        <v>1229</v>
      </c>
      <c r="N25" s="222">
        <f t="shared" si="0"/>
        <v>19706</v>
      </c>
    </row>
    <row r="26" spans="1:14" ht="12.75" customHeight="1">
      <c r="A26" s="146" t="s">
        <v>407</v>
      </c>
      <c r="B26" s="466"/>
      <c r="C26" s="348" t="s">
        <v>837</v>
      </c>
      <c r="D26" s="146" t="s">
        <v>407</v>
      </c>
      <c r="E26" s="127" t="s">
        <v>408</v>
      </c>
      <c r="G26" s="495"/>
      <c r="H26" s="408" t="s">
        <v>245</v>
      </c>
      <c r="I26" s="49" t="s">
        <v>75</v>
      </c>
      <c r="J26" s="359" t="s">
        <v>76</v>
      </c>
      <c r="K26" s="219">
        <f>VLOOKUP(I26,SOH!A:C,3,)</f>
        <v>660</v>
      </c>
      <c r="L26" s="363">
        <f>VLOOKUP(I26,SOH!A:D,4,)</f>
        <v>590</v>
      </c>
      <c r="M26" s="363">
        <f>VLOOKUP(I26,SOH!A:E,5,)</f>
        <v>1190</v>
      </c>
      <c r="N26" s="222">
        <f t="shared" si="0"/>
        <v>2440</v>
      </c>
    </row>
    <row r="27" spans="1:14" ht="12.75" customHeight="1" thickBot="1">
      <c r="A27" s="118" t="s">
        <v>105</v>
      </c>
      <c r="B27" s="467"/>
      <c r="C27" s="349" t="s">
        <v>108</v>
      </c>
      <c r="D27" s="118" t="s">
        <v>105</v>
      </c>
      <c r="E27" s="128" t="s">
        <v>106</v>
      </c>
      <c r="G27" s="495"/>
      <c r="H27" s="408" t="s">
        <v>243</v>
      </c>
      <c r="I27" s="49" t="s">
        <v>185</v>
      </c>
      <c r="J27" s="359" t="s">
        <v>186</v>
      </c>
      <c r="K27" s="219">
        <f>VLOOKUP(I27,SOH!A:C,3,)</f>
        <v>2503</v>
      </c>
      <c r="L27" s="363">
        <f>VLOOKUP(I27,SOH!A:D,4,)</f>
        <v>297</v>
      </c>
      <c r="M27" s="363">
        <f>VLOOKUP(I27,SOH!A:E,5,)</f>
        <v>165</v>
      </c>
      <c r="N27" s="222">
        <f t="shared" si="0"/>
        <v>2965</v>
      </c>
    </row>
    <row r="28" spans="1:14" ht="13.5" customHeight="1">
      <c r="A28" s="169" t="s">
        <v>37</v>
      </c>
      <c r="B28" s="468" t="s">
        <v>315</v>
      </c>
      <c r="C28" s="314" t="s">
        <v>372</v>
      </c>
      <c r="D28" s="169" t="s">
        <v>37</v>
      </c>
      <c r="E28" s="170" t="s">
        <v>38</v>
      </c>
      <c r="G28" s="495"/>
      <c r="H28" s="407" t="s">
        <v>375</v>
      </c>
      <c r="I28" s="49" t="s">
        <v>44</v>
      </c>
      <c r="J28" s="359" t="s">
        <v>45</v>
      </c>
      <c r="K28" s="362">
        <f>VLOOKUP(I28,SOH!A:C,3,)</f>
        <v>90065</v>
      </c>
      <c r="L28" s="363">
        <f>VLOOKUP(I28,SOH!A:D,4,)</f>
        <v>41776</v>
      </c>
      <c r="M28" s="363">
        <f>VLOOKUP(I28,SOH!A:E,5,)</f>
        <v>20352</v>
      </c>
      <c r="N28" s="222">
        <f t="shared" si="0"/>
        <v>152193</v>
      </c>
    </row>
    <row r="29" spans="1:14" ht="12.75" customHeight="1">
      <c r="A29" s="171" t="s">
        <v>598</v>
      </c>
      <c r="B29" s="469"/>
      <c r="C29" s="348" t="s">
        <v>597</v>
      </c>
      <c r="D29" s="171" t="s">
        <v>598</v>
      </c>
      <c r="E29" s="172" t="s">
        <v>596</v>
      </c>
      <c r="G29" s="495"/>
      <c r="H29" s="409" t="s">
        <v>864</v>
      </c>
      <c r="I29" s="49" t="s">
        <v>862</v>
      </c>
      <c r="J29" s="359" t="s">
        <v>865</v>
      </c>
      <c r="K29" s="219">
        <f>VLOOKUP(I29,SOH!A:C,3,)</f>
        <v>0</v>
      </c>
      <c r="L29" s="363">
        <f>VLOOKUP(I29,SOH!A:D,4,)</f>
        <v>32</v>
      </c>
      <c r="M29" s="75">
        <f>VLOOKUP(I29,SOH!A:E,5,)</f>
        <v>0</v>
      </c>
      <c r="N29" s="222">
        <f t="shared" si="0"/>
        <v>32</v>
      </c>
    </row>
    <row r="30" spans="1:14" ht="12.75" customHeight="1">
      <c r="A30" s="96" t="s">
        <v>69</v>
      </c>
      <c r="B30" s="469"/>
      <c r="C30" s="348" t="s">
        <v>133</v>
      </c>
      <c r="D30" s="96" t="s">
        <v>69</v>
      </c>
      <c r="E30" s="129" t="s">
        <v>70</v>
      </c>
      <c r="G30" s="495"/>
      <c r="H30" s="409" t="s">
        <v>890</v>
      </c>
      <c r="I30" s="49" t="s">
        <v>888</v>
      </c>
      <c r="J30" s="359" t="s">
        <v>889</v>
      </c>
      <c r="K30" s="362">
        <f>VLOOKUP(I30,SOH!A:C,3,)</f>
        <v>4</v>
      </c>
      <c r="L30" s="75">
        <f>VLOOKUP(I30,SOH!A:D,4,)</f>
        <v>20</v>
      </c>
      <c r="M30" s="91">
        <f>VLOOKUP(I30,SOH!A:E,5,)</f>
        <v>20</v>
      </c>
      <c r="N30" s="222">
        <f t="shared" si="0"/>
        <v>44</v>
      </c>
    </row>
    <row r="31" spans="1:14" ht="13.5" customHeight="1" thickBot="1">
      <c r="A31" s="105" t="s">
        <v>370</v>
      </c>
      <c r="B31" s="470"/>
      <c r="C31" s="349" t="s">
        <v>372</v>
      </c>
      <c r="D31" s="105" t="s">
        <v>370</v>
      </c>
      <c r="E31" s="130" t="s">
        <v>371</v>
      </c>
      <c r="G31" s="495"/>
      <c r="H31" s="409" t="s">
        <v>909</v>
      </c>
      <c r="I31" s="49">
        <v>85005597</v>
      </c>
      <c r="J31" s="359" t="s">
        <v>575</v>
      </c>
      <c r="K31" s="362">
        <f>VLOOKUP(I31,SOH!A:C,3,)</f>
        <v>411</v>
      </c>
      <c r="L31" s="363">
        <f>VLOOKUP(I31,SOH!A:D,4,)</f>
        <v>304</v>
      </c>
      <c r="M31" s="363">
        <f>VLOOKUP(I31,SOH!A:E,5,)</f>
        <v>205</v>
      </c>
      <c r="N31" s="222">
        <f t="shared" si="0"/>
        <v>920</v>
      </c>
    </row>
    <row r="32" spans="1:14" ht="12.75" customHeight="1">
      <c r="A32" s="110" t="s">
        <v>71</v>
      </c>
      <c r="B32" s="471" t="s">
        <v>244</v>
      </c>
      <c r="C32" s="348" t="s">
        <v>244</v>
      </c>
      <c r="D32" s="110" t="s">
        <v>71</v>
      </c>
      <c r="E32" s="126" t="s">
        <v>72</v>
      </c>
      <c r="G32" s="495"/>
      <c r="H32" s="409" t="s">
        <v>298</v>
      </c>
      <c r="I32" s="49">
        <v>85006586</v>
      </c>
      <c r="J32" s="359" t="s">
        <v>297</v>
      </c>
      <c r="K32" s="362">
        <f>VLOOKUP(I32,SOH!A:C,3,)</f>
        <v>388</v>
      </c>
      <c r="L32" s="363">
        <f>VLOOKUP(I32,SOH!A:D,4,)</f>
        <v>225</v>
      </c>
      <c r="M32" s="363">
        <f>VLOOKUP(I32,SOH!A:E,5,)</f>
        <v>307</v>
      </c>
      <c r="N32" s="222">
        <f t="shared" si="0"/>
        <v>920</v>
      </c>
    </row>
    <row r="33" spans="1:14" ht="12.75" customHeight="1" thickBot="1">
      <c r="A33" s="104" t="s">
        <v>223</v>
      </c>
      <c r="B33" s="472"/>
      <c r="C33" s="348" t="s">
        <v>246</v>
      </c>
      <c r="D33" s="104" t="s">
        <v>223</v>
      </c>
      <c r="E33" s="123" t="s">
        <v>224</v>
      </c>
      <c r="G33" s="496"/>
      <c r="H33" s="410" t="s">
        <v>109</v>
      </c>
      <c r="I33" s="356" t="s">
        <v>47</v>
      </c>
      <c r="J33" s="360" t="s">
        <v>48</v>
      </c>
      <c r="K33" s="365">
        <f>VLOOKUP(I33,SOH!A:C,3,)</f>
        <v>518</v>
      </c>
      <c r="L33" s="366">
        <f>VLOOKUP(I33,SOH!A:D,4,)</f>
        <v>387</v>
      </c>
      <c r="M33" s="366">
        <f>VLOOKUP(I33,SOH!A:E,5,)</f>
        <v>304</v>
      </c>
      <c r="N33" s="230">
        <f t="shared" si="0"/>
        <v>1209</v>
      </c>
    </row>
    <row r="34" spans="1:14" ht="12.75" customHeight="1" thickBot="1">
      <c r="A34" s="96" t="s">
        <v>73</v>
      </c>
      <c r="B34" s="473"/>
      <c r="C34" s="348" t="s">
        <v>247</v>
      </c>
      <c r="D34" s="96" t="s">
        <v>73</v>
      </c>
      <c r="E34" s="129" t="s">
        <v>74</v>
      </c>
      <c r="I34" s="357"/>
      <c r="J34" s="357"/>
      <c r="K34" s="364"/>
    </row>
    <row r="35" spans="1:14" ht="12.75" customHeight="1" thickBot="1">
      <c r="A35" s="147" t="s">
        <v>75</v>
      </c>
      <c r="B35" s="465" t="s">
        <v>245</v>
      </c>
      <c r="C35" s="314" t="s">
        <v>245</v>
      </c>
      <c r="D35" s="147" t="s">
        <v>75</v>
      </c>
      <c r="E35" s="131" t="s">
        <v>76</v>
      </c>
      <c r="I35" s="357"/>
      <c r="J35" s="357"/>
      <c r="K35" s="364"/>
    </row>
    <row r="36" spans="1:14" ht="12.75" customHeight="1">
      <c r="A36" s="95" t="s">
        <v>225</v>
      </c>
      <c r="B36" s="466"/>
      <c r="C36" s="348" t="s">
        <v>248</v>
      </c>
      <c r="D36" s="95" t="s">
        <v>225</v>
      </c>
      <c r="E36" s="132" t="s">
        <v>226</v>
      </c>
      <c r="I36" s="357"/>
      <c r="J36" s="357"/>
      <c r="K36" s="364"/>
    </row>
    <row r="37" spans="1:14" ht="12.75" customHeight="1">
      <c r="A37" s="95" t="s">
        <v>334</v>
      </c>
      <c r="B37" s="466"/>
      <c r="C37" s="348" t="s">
        <v>248</v>
      </c>
      <c r="D37" s="95" t="s">
        <v>334</v>
      </c>
      <c r="E37" s="120" t="s">
        <v>335</v>
      </c>
      <c r="I37" s="357"/>
      <c r="J37" s="357"/>
      <c r="K37" s="364"/>
    </row>
    <row r="38" spans="1:14" ht="13.5" thickBot="1">
      <c r="A38" s="148" t="s">
        <v>77</v>
      </c>
      <c r="B38" s="467"/>
      <c r="C38" s="349" t="s">
        <v>316</v>
      </c>
      <c r="D38" s="148" t="s">
        <v>77</v>
      </c>
      <c r="E38" s="133" t="s">
        <v>78</v>
      </c>
      <c r="I38" s="357"/>
      <c r="J38" s="357"/>
      <c r="K38" s="364"/>
    </row>
    <row r="39" spans="1:14">
      <c r="A39" s="99" t="s">
        <v>185</v>
      </c>
      <c r="B39" s="489" t="s">
        <v>243</v>
      </c>
      <c r="C39" s="348" t="s">
        <v>243</v>
      </c>
      <c r="D39" s="99" t="s">
        <v>185</v>
      </c>
      <c r="E39" s="134" t="s">
        <v>186</v>
      </c>
      <c r="I39" s="357"/>
      <c r="J39" s="357"/>
      <c r="K39" s="364"/>
    </row>
    <row r="40" spans="1:14">
      <c r="A40" s="100" t="s">
        <v>182</v>
      </c>
      <c r="B40" s="490"/>
      <c r="C40" s="348" t="s">
        <v>249</v>
      </c>
      <c r="D40" s="100" t="s">
        <v>182</v>
      </c>
      <c r="E40" s="135" t="s">
        <v>181</v>
      </c>
      <c r="I40" s="357"/>
      <c r="J40" s="357"/>
      <c r="K40" s="364"/>
    </row>
    <row r="41" spans="1:14" ht="13.5" thickBot="1">
      <c r="A41" s="101" t="s">
        <v>183</v>
      </c>
      <c r="B41" s="491"/>
      <c r="C41" s="349" t="s">
        <v>250</v>
      </c>
      <c r="D41" s="101" t="s">
        <v>183</v>
      </c>
      <c r="E41" s="136" t="s">
        <v>184</v>
      </c>
      <c r="I41" s="357"/>
      <c r="J41" s="357"/>
      <c r="K41" s="364"/>
    </row>
    <row r="42" spans="1:14" ht="12.75" customHeight="1">
      <c r="A42" s="169" t="s">
        <v>44</v>
      </c>
      <c r="B42" s="484" t="s">
        <v>251</v>
      </c>
      <c r="C42" s="314" t="s">
        <v>375</v>
      </c>
      <c r="D42" s="169" t="s">
        <v>44</v>
      </c>
      <c r="E42" s="169" t="s">
        <v>45</v>
      </c>
      <c r="I42" s="357"/>
      <c r="J42" s="357"/>
      <c r="K42" s="364"/>
    </row>
    <row r="43" spans="1:14" ht="13.5" customHeight="1">
      <c r="A43" s="171" t="s">
        <v>549</v>
      </c>
      <c r="B43" s="485"/>
      <c r="C43" s="348" t="s">
        <v>375</v>
      </c>
      <c r="D43" s="171" t="s">
        <v>549</v>
      </c>
      <c r="E43" s="171" t="s">
        <v>45</v>
      </c>
      <c r="I43" s="357"/>
      <c r="J43" s="357"/>
      <c r="K43" s="364"/>
    </row>
    <row r="44" spans="1:14" ht="13.5" customHeight="1" thickBot="1">
      <c r="A44" s="173" t="s">
        <v>547</v>
      </c>
      <c r="B44" s="485"/>
      <c r="C44" s="348" t="s">
        <v>376</v>
      </c>
      <c r="D44" s="173" t="s">
        <v>547</v>
      </c>
      <c r="E44" s="173" t="s">
        <v>548</v>
      </c>
    </row>
    <row r="45" spans="1:14" ht="13.5" customHeight="1">
      <c r="A45" s="345" t="s">
        <v>417</v>
      </c>
      <c r="B45" s="474" t="s">
        <v>253</v>
      </c>
      <c r="C45" s="315" t="s">
        <v>599</v>
      </c>
      <c r="D45" s="345" t="s">
        <v>417</v>
      </c>
      <c r="E45" s="263" t="s">
        <v>418</v>
      </c>
    </row>
    <row r="46" spans="1:14">
      <c r="A46" s="344" t="s">
        <v>110</v>
      </c>
      <c r="B46" s="475"/>
      <c r="C46" s="308" t="s">
        <v>747</v>
      </c>
      <c r="D46" s="344" t="s">
        <v>110</v>
      </c>
      <c r="E46" s="149" t="s">
        <v>748</v>
      </c>
    </row>
    <row r="47" spans="1:14">
      <c r="A47" s="137" t="s">
        <v>113</v>
      </c>
      <c r="B47" s="475"/>
      <c r="C47" s="308" t="s">
        <v>114</v>
      </c>
      <c r="D47" s="137" t="s">
        <v>113</v>
      </c>
      <c r="E47" s="102" t="s">
        <v>619</v>
      </c>
    </row>
    <row r="48" spans="1:14" ht="12.75" customHeight="1">
      <c r="A48" s="347" t="s">
        <v>115</v>
      </c>
      <c r="B48" s="475"/>
      <c r="C48" s="308" t="s">
        <v>117</v>
      </c>
      <c r="D48" s="347" t="s">
        <v>115</v>
      </c>
      <c r="E48" s="103" t="s">
        <v>116</v>
      </c>
    </row>
    <row r="49" spans="1:5" ht="12.75" customHeight="1">
      <c r="A49" s="123" t="s">
        <v>373</v>
      </c>
      <c r="B49" s="475"/>
      <c r="C49" s="308" t="s">
        <v>117</v>
      </c>
      <c r="D49" s="123" t="s">
        <v>373</v>
      </c>
      <c r="E49" s="104" t="s">
        <v>374</v>
      </c>
    </row>
    <row r="50" spans="1:5" ht="12.75" customHeight="1">
      <c r="A50" s="120" t="s">
        <v>328</v>
      </c>
      <c r="B50" s="475"/>
      <c r="C50" s="308" t="s">
        <v>330</v>
      </c>
      <c r="D50" s="120" t="s">
        <v>328</v>
      </c>
      <c r="E50" s="95" t="s">
        <v>329</v>
      </c>
    </row>
    <row r="51" spans="1:5" ht="12.75" customHeight="1">
      <c r="A51" s="123" t="s">
        <v>193</v>
      </c>
      <c r="B51" s="475"/>
      <c r="C51" s="308" t="s">
        <v>336</v>
      </c>
      <c r="D51" s="123" t="s">
        <v>193</v>
      </c>
      <c r="E51" s="102" t="s">
        <v>331</v>
      </c>
    </row>
    <row r="52" spans="1:5" ht="13.5" customHeight="1">
      <c r="A52" s="335" t="s">
        <v>625</v>
      </c>
      <c r="B52" s="475"/>
      <c r="C52" s="308" t="s">
        <v>629</v>
      </c>
      <c r="D52" s="335" t="s">
        <v>625</v>
      </c>
      <c r="E52" s="284" t="s">
        <v>626</v>
      </c>
    </row>
    <row r="53" spans="1:5" ht="12.75" customHeight="1">
      <c r="A53" s="128" t="s">
        <v>627</v>
      </c>
      <c r="B53" s="475"/>
      <c r="C53" s="308" t="s">
        <v>630</v>
      </c>
      <c r="D53" s="128" t="s">
        <v>627</v>
      </c>
      <c r="E53" s="116" t="s">
        <v>628</v>
      </c>
    </row>
    <row r="54" spans="1:5" ht="12.75" customHeight="1">
      <c r="A54" s="123" t="s">
        <v>120</v>
      </c>
      <c r="B54" s="475"/>
      <c r="C54" s="308" t="s">
        <v>125</v>
      </c>
      <c r="D54" s="123" t="s">
        <v>120</v>
      </c>
      <c r="E54" s="166" t="s">
        <v>121</v>
      </c>
    </row>
    <row r="55" spans="1:5" ht="12.75" customHeight="1">
      <c r="A55" s="346" t="s">
        <v>118</v>
      </c>
      <c r="B55" s="475"/>
      <c r="C55" s="308" t="s">
        <v>126</v>
      </c>
      <c r="D55" s="346" t="s">
        <v>118</v>
      </c>
      <c r="E55" s="331" t="s">
        <v>119</v>
      </c>
    </row>
    <row r="56" spans="1:5" ht="12.75" customHeight="1">
      <c r="A56" s="347" t="s">
        <v>862</v>
      </c>
      <c r="B56" s="475"/>
      <c r="C56" s="308" t="s">
        <v>864</v>
      </c>
      <c r="D56" s="347" t="s">
        <v>862</v>
      </c>
      <c r="E56" s="103" t="s">
        <v>865</v>
      </c>
    </row>
    <row r="57" spans="1:5" ht="13.5" thickBot="1">
      <c r="A57" s="332" t="s">
        <v>888</v>
      </c>
      <c r="B57" s="476"/>
      <c r="C57" s="316" t="s">
        <v>890</v>
      </c>
      <c r="D57" s="332" t="s">
        <v>888</v>
      </c>
      <c r="E57" s="332" t="s">
        <v>889</v>
      </c>
    </row>
    <row r="58" spans="1:5" ht="12.75" customHeight="1">
      <c r="A58" s="110" t="s">
        <v>317</v>
      </c>
      <c r="B58" s="469" t="s">
        <v>255</v>
      </c>
      <c r="C58" s="317" t="s">
        <v>319</v>
      </c>
      <c r="D58" s="110" t="s">
        <v>317</v>
      </c>
      <c r="E58" s="126" t="s">
        <v>318</v>
      </c>
    </row>
    <row r="59" spans="1:5" ht="12.75" customHeight="1">
      <c r="A59" s="106" t="s">
        <v>153</v>
      </c>
      <c r="B59" s="469"/>
      <c r="C59" s="318" t="s">
        <v>239</v>
      </c>
      <c r="D59" s="106" t="s">
        <v>153</v>
      </c>
      <c r="E59" s="139" t="s">
        <v>154</v>
      </c>
    </row>
    <row r="60" spans="1:5" ht="13.5" thickBot="1">
      <c r="A60" s="107" t="s">
        <v>161</v>
      </c>
      <c r="B60" s="470"/>
      <c r="C60" s="319" t="s">
        <v>198</v>
      </c>
      <c r="D60" s="107" t="s">
        <v>161</v>
      </c>
      <c r="E60" s="140" t="s">
        <v>162</v>
      </c>
    </row>
    <row r="61" spans="1:5" ht="12.75" customHeight="1">
      <c r="A61" s="108" t="s">
        <v>32</v>
      </c>
      <c r="B61" s="462" t="s">
        <v>256</v>
      </c>
      <c r="C61" s="314" t="s">
        <v>197</v>
      </c>
      <c r="D61" s="108" t="s">
        <v>32</v>
      </c>
      <c r="E61" s="141" t="s">
        <v>33</v>
      </c>
    </row>
    <row r="62" spans="1:5" ht="12.75" customHeight="1">
      <c r="A62" s="109" t="s">
        <v>195</v>
      </c>
      <c r="B62" s="463"/>
      <c r="C62" s="348" t="s">
        <v>197</v>
      </c>
      <c r="D62" s="109" t="s">
        <v>195</v>
      </c>
      <c r="E62" s="142" t="s">
        <v>196</v>
      </c>
    </row>
    <row r="63" spans="1:5" ht="12.75" customHeight="1">
      <c r="A63" s="95" t="s">
        <v>289</v>
      </c>
      <c r="B63" s="463"/>
      <c r="C63" s="348" t="s">
        <v>197</v>
      </c>
      <c r="D63" s="95" t="s">
        <v>289</v>
      </c>
      <c r="E63" s="120" t="s">
        <v>290</v>
      </c>
    </row>
    <row r="64" spans="1:5" ht="12.75" customHeight="1">
      <c r="A64" s="95" t="s">
        <v>293</v>
      </c>
      <c r="B64" s="463"/>
      <c r="C64" s="348" t="s">
        <v>197</v>
      </c>
      <c r="D64" s="95" t="s">
        <v>293</v>
      </c>
      <c r="E64" s="120" t="s">
        <v>294</v>
      </c>
    </row>
    <row r="65" spans="1:5" ht="12.75" customHeight="1" thickBot="1">
      <c r="A65" s="164">
        <v>85005597</v>
      </c>
      <c r="B65" s="463"/>
      <c r="C65" s="349" t="s">
        <v>288</v>
      </c>
      <c r="D65" s="164">
        <v>85005597</v>
      </c>
      <c r="E65" s="133" t="s">
        <v>575</v>
      </c>
    </row>
    <row r="66" spans="1:5" ht="13.5" customHeight="1">
      <c r="A66" s="110" t="s">
        <v>304</v>
      </c>
      <c r="B66" s="463"/>
      <c r="C66" s="348" t="s">
        <v>377</v>
      </c>
      <c r="D66" s="110" t="s">
        <v>304</v>
      </c>
      <c r="E66" s="126" t="s">
        <v>294</v>
      </c>
    </row>
    <row r="67" spans="1:5" ht="13.5" customHeight="1">
      <c r="A67" s="110" t="s">
        <v>498</v>
      </c>
      <c r="B67" s="463"/>
      <c r="C67" s="348" t="s">
        <v>377</v>
      </c>
      <c r="D67" s="110" t="s">
        <v>498</v>
      </c>
      <c r="E67" s="126" t="s">
        <v>33</v>
      </c>
    </row>
    <row r="68" spans="1:5" ht="12.75" customHeight="1">
      <c r="A68" s="110">
        <v>85005595</v>
      </c>
      <c r="B68" s="463"/>
      <c r="C68" s="348" t="s">
        <v>377</v>
      </c>
      <c r="D68" s="110">
        <v>85005595</v>
      </c>
      <c r="E68" s="126" t="s">
        <v>639</v>
      </c>
    </row>
    <row r="69" spans="1:5" ht="13.5" customHeight="1">
      <c r="A69" s="98" t="s">
        <v>303</v>
      </c>
      <c r="B69" s="463"/>
      <c r="C69" s="348" t="s">
        <v>306</v>
      </c>
      <c r="D69" s="98" t="s">
        <v>303</v>
      </c>
      <c r="E69" s="121" t="s">
        <v>33</v>
      </c>
    </row>
    <row r="70" spans="1:5" ht="12.75" customHeight="1">
      <c r="A70" s="98" t="s">
        <v>305</v>
      </c>
      <c r="B70" s="463"/>
      <c r="C70" s="348" t="s">
        <v>307</v>
      </c>
      <c r="D70" s="98" t="s">
        <v>305</v>
      </c>
      <c r="E70" s="121" t="s">
        <v>33</v>
      </c>
    </row>
    <row r="71" spans="1:5" ht="12.75" customHeight="1">
      <c r="A71" s="95" t="s">
        <v>299</v>
      </c>
      <c r="B71" s="463"/>
      <c r="C71" s="348" t="s">
        <v>306</v>
      </c>
      <c r="D71" s="95" t="s">
        <v>299</v>
      </c>
      <c r="E71" s="120" t="s">
        <v>300</v>
      </c>
    </row>
    <row r="72" spans="1:5" ht="12.75" customHeight="1">
      <c r="A72" s="96" t="s">
        <v>484</v>
      </c>
      <c r="B72" s="463"/>
      <c r="C72" s="348" t="s">
        <v>640</v>
      </c>
      <c r="D72" s="96" t="s">
        <v>484</v>
      </c>
      <c r="E72" s="129" t="s">
        <v>485</v>
      </c>
    </row>
    <row r="73" spans="1:5" ht="12.75" customHeight="1" thickBot="1">
      <c r="A73" s="97" t="s">
        <v>301</v>
      </c>
      <c r="B73" s="463"/>
      <c r="C73" s="349" t="s">
        <v>308</v>
      </c>
      <c r="D73" s="97" t="s">
        <v>301</v>
      </c>
      <c r="E73" s="133" t="s">
        <v>302</v>
      </c>
    </row>
    <row r="74" spans="1:5" ht="12.75" customHeight="1">
      <c r="A74" s="110" t="s">
        <v>291</v>
      </c>
      <c r="B74" s="463"/>
      <c r="C74" s="348" t="s">
        <v>296</v>
      </c>
      <c r="D74" s="110" t="s">
        <v>291</v>
      </c>
      <c r="E74" s="126" t="s">
        <v>292</v>
      </c>
    </row>
    <row r="75" spans="1:5">
      <c r="A75" s="95" t="s">
        <v>295</v>
      </c>
      <c r="B75" s="463"/>
      <c r="C75" s="348" t="s">
        <v>240</v>
      </c>
      <c r="D75" s="95" t="s">
        <v>295</v>
      </c>
      <c r="E75" s="120" t="s">
        <v>292</v>
      </c>
    </row>
    <row r="76" spans="1:5" ht="12.75" customHeight="1">
      <c r="A76" s="165">
        <v>85006586</v>
      </c>
      <c r="B76" s="463"/>
      <c r="C76" s="348" t="s">
        <v>298</v>
      </c>
      <c r="D76" s="165">
        <v>85006586</v>
      </c>
      <c r="E76" s="120" t="s">
        <v>297</v>
      </c>
    </row>
    <row r="77" spans="1:5" ht="12.75" customHeight="1">
      <c r="A77" s="96" t="s">
        <v>503</v>
      </c>
      <c r="B77" s="463"/>
      <c r="C77" s="348" t="s">
        <v>666</v>
      </c>
      <c r="D77" s="96" t="s">
        <v>503</v>
      </c>
      <c r="E77" s="129" t="s">
        <v>294</v>
      </c>
    </row>
    <row r="78" spans="1:5" ht="13.5" customHeight="1" thickBot="1">
      <c r="A78" s="111" t="s">
        <v>201</v>
      </c>
      <c r="B78" s="463"/>
      <c r="C78" s="348" t="s">
        <v>240</v>
      </c>
      <c r="D78" s="111" t="s">
        <v>201</v>
      </c>
      <c r="E78" s="143" t="s">
        <v>202</v>
      </c>
    </row>
    <row r="79" spans="1:5" ht="13.5" customHeight="1" thickBot="1">
      <c r="A79" s="112" t="s">
        <v>534</v>
      </c>
      <c r="B79" s="464"/>
      <c r="C79" s="320" t="s">
        <v>641</v>
      </c>
      <c r="D79" s="112" t="s">
        <v>534</v>
      </c>
      <c r="E79" s="144" t="s">
        <v>535</v>
      </c>
    </row>
    <row r="80" spans="1:5" ht="12.75" customHeight="1" thickBot="1">
      <c r="A80" s="175" t="s">
        <v>47</v>
      </c>
      <c r="B80" s="174" t="s">
        <v>109</v>
      </c>
      <c r="C80" s="320" t="s">
        <v>109</v>
      </c>
      <c r="D80" s="175" t="s">
        <v>47</v>
      </c>
      <c r="E80" s="176" t="s">
        <v>48</v>
      </c>
    </row>
    <row r="81" spans="1:5">
      <c r="A81" s="113" t="s">
        <v>159</v>
      </c>
      <c r="B81" s="484" t="s">
        <v>257</v>
      </c>
      <c r="C81" s="314" t="s">
        <v>199</v>
      </c>
      <c r="D81" s="113" t="s">
        <v>159</v>
      </c>
      <c r="E81" s="145" t="s">
        <v>160</v>
      </c>
    </row>
    <row r="82" spans="1:5" ht="12.75" customHeight="1" thickBot="1">
      <c r="A82" s="111" t="s">
        <v>208</v>
      </c>
      <c r="B82" s="485"/>
      <c r="C82" s="348" t="s">
        <v>200</v>
      </c>
      <c r="D82" s="111" t="s">
        <v>208</v>
      </c>
      <c r="E82" s="143" t="s">
        <v>152</v>
      </c>
    </row>
    <row r="83" spans="1:5">
      <c r="A83" s="249" t="s">
        <v>216</v>
      </c>
      <c r="B83" s="497" t="s">
        <v>258</v>
      </c>
      <c r="C83" s="321" t="s">
        <v>622</v>
      </c>
      <c r="D83" s="249" t="s">
        <v>216</v>
      </c>
      <c r="E83" s="250" t="s">
        <v>217</v>
      </c>
    </row>
    <row r="84" spans="1:5" ht="12.75" customHeight="1">
      <c r="A84" s="47" t="s">
        <v>218</v>
      </c>
      <c r="B84" s="498"/>
      <c r="C84" s="304" t="s">
        <v>622</v>
      </c>
      <c r="D84" s="47" t="s">
        <v>218</v>
      </c>
      <c r="E84" s="251" t="s">
        <v>217</v>
      </c>
    </row>
    <row r="85" spans="1:5" ht="12.75" customHeight="1">
      <c r="A85" s="47" t="s">
        <v>219</v>
      </c>
      <c r="B85" s="498"/>
      <c r="C85" s="304" t="s">
        <v>623</v>
      </c>
      <c r="D85" s="47" t="s">
        <v>219</v>
      </c>
      <c r="E85" s="251" t="s">
        <v>217</v>
      </c>
    </row>
    <row r="86" spans="1:5" ht="12.75" customHeight="1">
      <c r="A86" s="50" t="s">
        <v>233</v>
      </c>
      <c r="B86" s="498"/>
      <c r="C86" s="304" t="s">
        <v>234</v>
      </c>
      <c r="D86" s="50" t="s">
        <v>233</v>
      </c>
      <c r="E86" s="251" t="s">
        <v>217</v>
      </c>
    </row>
    <row r="87" spans="1:5">
      <c r="A87" s="50" t="s">
        <v>235</v>
      </c>
      <c r="B87" s="498"/>
      <c r="C87" s="304" t="s">
        <v>236</v>
      </c>
      <c r="D87" s="50" t="s">
        <v>235</v>
      </c>
      <c r="E87" s="251" t="s">
        <v>217</v>
      </c>
    </row>
    <row r="88" spans="1:5">
      <c r="A88" s="35" t="s">
        <v>324</v>
      </c>
      <c r="B88" s="498"/>
      <c r="C88" s="304" t="s">
        <v>567</v>
      </c>
      <c r="D88" s="35" t="s">
        <v>324</v>
      </c>
      <c r="E88" s="252" t="s">
        <v>325</v>
      </c>
    </row>
    <row r="89" spans="1:5">
      <c r="A89" s="35" t="s">
        <v>210</v>
      </c>
      <c r="B89" s="498"/>
      <c r="C89" s="304" t="s">
        <v>327</v>
      </c>
      <c r="D89" s="35" t="s">
        <v>210</v>
      </c>
      <c r="E89" s="252" t="s">
        <v>211</v>
      </c>
    </row>
    <row r="90" spans="1:5">
      <c r="A90" s="248" t="s">
        <v>353</v>
      </c>
      <c r="B90" s="498"/>
      <c r="C90" s="304" t="s">
        <v>621</v>
      </c>
      <c r="D90" s="248" t="s">
        <v>353</v>
      </c>
      <c r="E90" s="253" t="s">
        <v>354</v>
      </c>
    </row>
    <row r="91" spans="1:5" ht="13.5" customHeight="1">
      <c r="A91" s="35" t="s">
        <v>214</v>
      </c>
      <c r="B91" s="498"/>
      <c r="C91" s="304" t="s">
        <v>313</v>
      </c>
      <c r="D91" s="35" t="s">
        <v>214</v>
      </c>
      <c r="E91" s="252" t="s">
        <v>215</v>
      </c>
    </row>
    <row r="92" spans="1:5" ht="13.5" customHeight="1" thickBot="1">
      <c r="A92" s="257" t="s">
        <v>631</v>
      </c>
      <c r="B92" s="499"/>
      <c r="C92" s="322" t="s">
        <v>845</v>
      </c>
      <c r="D92" s="257" t="s">
        <v>631</v>
      </c>
      <c r="E92" s="258" t="s">
        <v>632</v>
      </c>
    </row>
    <row r="93" spans="1:5" ht="13.5" customHeight="1">
      <c r="A93" s="259" t="s">
        <v>259</v>
      </c>
      <c r="B93" s="480" t="s">
        <v>283</v>
      </c>
      <c r="C93" s="482" t="s">
        <v>284</v>
      </c>
      <c r="D93" s="259" t="s">
        <v>259</v>
      </c>
      <c r="E93" s="260" t="s">
        <v>260</v>
      </c>
    </row>
    <row r="94" spans="1:5" ht="13.5" customHeight="1">
      <c r="A94" s="95" t="s">
        <v>269</v>
      </c>
      <c r="B94" s="480"/>
      <c r="C94" s="482"/>
      <c r="D94" s="95" t="s">
        <v>269</v>
      </c>
      <c r="E94" s="120" t="s">
        <v>270</v>
      </c>
    </row>
    <row r="95" spans="1:5" ht="13.5" customHeight="1">
      <c r="A95" s="95" t="s">
        <v>281</v>
      </c>
      <c r="B95" s="480"/>
      <c r="C95" s="482"/>
      <c r="D95" s="95" t="s">
        <v>281</v>
      </c>
      <c r="E95" s="120" t="s">
        <v>282</v>
      </c>
    </row>
    <row r="96" spans="1:5" ht="13.5" customHeight="1">
      <c r="A96" s="95" t="s">
        <v>263</v>
      </c>
      <c r="B96" s="480"/>
      <c r="C96" s="482" t="s">
        <v>285</v>
      </c>
      <c r="D96" s="95" t="s">
        <v>263</v>
      </c>
      <c r="E96" s="120" t="s">
        <v>264</v>
      </c>
    </row>
    <row r="97" spans="1:5" ht="13.5" customHeight="1">
      <c r="A97" s="95" t="s">
        <v>267</v>
      </c>
      <c r="B97" s="480"/>
      <c r="C97" s="482"/>
      <c r="D97" s="95" t="s">
        <v>267</v>
      </c>
      <c r="E97" s="120" t="s">
        <v>268</v>
      </c>
    </row>
    <row r="98" spans="1:5">
      <c r="A98" s="95" t="s">
        <v>273</v>
      </c>
      <c r="B98" s="480"/>
      <c r="C98" s="482"/>
      <c r="D98" s="95" t="s">
        <v>273</v>
      </c>
      <c r="E98" s="120" t="s">
        <v>274</v>
      </c>
    </row>
    <row r="99" spans="1:5">
      <c r="A99" s="98" t="s">
        <v>265</v>
      </c>
      <c r="B99" s="480"/>
      <c r="C99" s="482" t="s">
        <v>286</v>
      </c>
      <c r="D99" s="98" t="s">
        <v>265</v>
      </c>
      <c r="E99" s="121" t="s">
        <v>266</v>
      </c>
    </row>
    <row r="100" spans="1:5">
      <c r="A100" s="95" t="s">
        <v>261</v>
      </c>
      <c r="B100" s="480"/>
      <c r="C100" s="482"/>
      <c r="D100" s="95" t="s">
        <v>261</v>
      </c>
      <c r="E100" s="120" t="s">
        <v>262</v>
      </c>
    </row>
    <row r="101" spans="1:5">
      <c r="A101" s="95" t="s">
        <v>277</v>
      </c>
      <c r="B101" s="480"/>
      <c r="C101" s="482"/>
      <c r="D101" s="95" t="s">
        <v>277</v>
      </c>
      <c r="E101" s="120" t="s">
        <v>278</v>
      </c>
    </row>
    <row r="102" spans="1:5">
      <c r="A102" s="95" t="s">
        <v>603</v>
      </c>
      <c r="B102" s="480"/>
      <c r="C102" s="482" t="s">
        <v>633</v>
      </c>
      <c r="D102" s="95" t="s">
        <v>603</v>
      </c>
      <c r="E102" s="120" t="s">
        <v>604</v>
      </c>
    </row>
    <row r="103" spans="1:5">
      <c r="A103" s="95" t="s">
        <v>601</v>
      </c>
      <c r="B103" s="480"/>
      <c r="C103" s="482"/>
      <c r="D103" s="95" t="s">
        <v>601</v>
      </c>
      <c r="E103" s="120" t="s">
        <v>602</v>
      </c>
    </row>
    <row r="104" spans="1:5">
      <c r="A104" s="95" t="s">
        <v>212</v>
      </c>
      <c r="B104" s="480"/>
      <c r="C104" s="482" t="s">
        <v>287</v>
      </c>
      <c r="D104" s="95" t="s">
        <v>212</v>
      </c>
      <c r="E104" s="120" t="s">
        <v>213</v>
      </c>
    </row>
    <row r="105" spans="1:5">
      <c r="A105" s="98" t="s">
        <v>271</v>
      </c>
      <c r="B105" s="480"/>
      <c r="C105" s="482"/>
      <c r="D105" s="98" t="s">
        <v>271</v>
      </c>
      <c r="E105" s="121" t="s">
        <v>272</v>
      </c>
    </row>
    <row r="106" spans="1:5">
      <c r="A106" s="95" t="s">
        <v>275</v>
      </c>
      <c r="B106" s="480"/>
      <c r="C106" s="482"/>
      <c r="D106" s="95" t="s">
        <v>275</v>
      </c>
      <c r="E106" s="120" t="s">
        <v>276</v>
      </c>
    </row>
    <row r="107" spans="1:5" ht="13.5" thickBot="1">
      <c r="A107" s="96" t="s">
        <v>279</v>
      </c>
      <c r="B107" s="481"/>
      <c r="C107" s="483"/>
      <c r="D107" s="96" t="s">
        <v>279</v>
      </c>
      <c r="E107" s="133" t="s">
        <v>280</v>
      </c>
    </row>
    <row r="108" spans="1:5">
      <c r="A108" s="169" t="s">
        <v>34</v>
      </c>
      <c r="B108" s="478" t="s">
        <v>254</v>
      </c>
      <c r="C108" s="314" t="s">
        <v>128</v>
      </c>
      <c r="D108" s="169" t="s">
        <v>34</v>
      </c>
      <c r="E108" s="170" t="s">
        <v>35</v>
      </c>
    </row>
    <row r="109" spans="1:5">
      <c r="A109" s="102" t="s">
        <v>155</v>
      </c>
      <c r="B109" s="479"/>
      <c r="C109" s="348" t="s">
        <v>378</v>
      </c>
      <c r="D109" s="102" t="s">
        <v>155</v>
      </c>
      <c r="E109" s="137" t="s">
        <v>156</v>
      </c>
    </row>
    <row r="110" spans="1:5">
      <c r="A110" s="102" t="s">
        <v>157</v>
      </c>
      <c r="B110" s="479"/>
      <c r="C110" s="348" t="s">
        <v>378</v>
      </c>
      <c r="D110" s="102" t="s">
        <v>157</v>
      </c>
      <c r="E110" s="137" t="s">
        <v>158</v>
      </c>
    </row>
    <row r="111" spans="1:5" ht="13.5" thickBot="1">
      <c r="A111" s="173" t="s">
        <v>30</v>
      </c>
      <c r="B111" s="479"/>
      <c r="C111" s="348" t="s">
        <v>378</v>
      </c>
      <c r="D111" s="173" t="s">
        <v>30</v>
      </c>
      <c r="E111" s="177" t="s">
        <v>31</v>
      </c>
    </row>
    <row r="112" spans="1:5">
      <c r="A112" s="114" t="s">
        <v>337</v>
      </c>
      <c r="B112" s="468" t="s">
        <v>344</v>
      </c>
      <c r="C112" s="314" t="s">
        <v>339</v>
      </c>
      <c r="D112" s="114" t="s">
        <v>337</v>
      </c>
      <c r="E112" s="119" t="s">
        <v>338</v>
      </c>
    </row>
    <row r="113" spans="1:5">
      <c r="A113" s="95" t="s">
        <v>340</v>
      </c>
      <c r="B113" s="469"/>
      <c r="C113" s="348" t="s">
        <v>344</v>
      </c>
      <c r="D113" s="95" t="s">
        <v>340</v>
      </c>
      <c r="E113" s="120" t="s">
        <v>341</v>
      </c>
    </row>
    <row r="114" spans="1:5">
      <c r="A114" s="96" t="s">
        <v>342</v>
      </c>
      <c r="B114" s="469"/>
      <c r="C114" s="348" t="s">
        <v>345</v>
      </c>
      <c r="D114" s="96" t="s">
        <v>342</v>
      </c>
      <c r="E114" s="129" t="s">
        <v>343</v>
      </c>
    </row>
    <row r="115" spans="1:5">
      <c r="A115" s="96" t="s">
        <v>423</v>
      </c>
      <c r="B115" s="469"/>
      <c r="C115" s="348" t="s">
        <v>572</v>
      </c>
      <c r="D115" s="96" t="s">
        <v>423</v>
      </c>
      <c r="E115" s="129" t="s">
        <v>424</v>
      </c>
    </row>
    <row r="116" spans="1:5" ht="13.5" thickBot="1">
      <c r="A116" s="97" t="s">
        <v>421</v>
      </c>
      <c r="B116" s="470"/>
      <c r="C116" s="349" t="s">
        <v>573</v>
      </c>
      <c r="D116" s="97" t="s">
        <v>421</v>
      </c>
      <c r="E116" s="133" t="s">
        <v>422</v>
      </c>
    </row>
    <row r="117" spans="1:5">
      <c r="A117" s="110" t="s">
        <v>346</v>
      </c>
      <c r="B117" s="178"/>
      <c r="C117" s="348" t="s">
        <v>350</v>
      </c>
      <c r="D117" s="110" t="s">
        <v>346</v>
      </c>
      <c r="E117" s="126" t="s">
        <v>347</v>
      </c>
    </row>
    <row r="118" spans="1:5" ht="13.5" thickBot="1">
      <c r="A118" s="97" t="s">
        <v>348</v>
      </c>
      <c r="B118" s="179"/>
      <c r="C118" s="349" t="s">
        <v>351</v>
      </c>
      <c r="D118" s="97" t="s">
        <v>348</v>
      </c>
      <c r="E118" s="133" t="s">
        <v>349</v>
      </c>
    </row>
  </sheetData>
  <autoFilter ref="A3:N118"/>
  <mergeCells count="22">
    <mergeCell ref="C93:C95"/>
    <mergeCell ref="B58:B60"/>
    <mergeCell ref="B61:B79"/>
    <mergeCell ref="B81:B82"/>
    <mergeCell ref="B83:B92"/>
    <mergeCell ref="B93:B107"/>
    <mergeCell ref="B112:B116"/>
    <mergeCell ref="G2:N2"/>
    <mergeCell ref="C96:C98"/>
    <mergeCell ref="C99:C101"/>
    <mergeCell ref="C102:C103"/>
    <mergeCell ref="C104:C107"/>
    <mergeCell ref="B108:B111"/>
    <mergeCell ref="B4:B22"/>
    <mergeCell ref="B23:B27"/>
    <mergeCell ref="B28:B31"/>
    <mergeCell ref="B32:B34"/>
    <mergeCell ref="B35:B38"/>
    <mergeCell ref="B39:B41"/>
    <mergeCell ref="B42:B44"/>
    <mergeCell ref="G4:G33"/>
    <mergeCell ref="B45:B57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60 A60">
      <formula1>0</formula1>
      <formula2>256</formula2>
    </dataValidation>
  </dataValidations>
  <pageMargins left="0.7" right="0.7" top="0.75" bottom="0.75" header="0.3" footer="0.3"/>
  <pageSetup orientation="portrait" r:id="rId1"/>
  <headerFooter>
    <oddHeader>&amp;L&amp;G&amp;C&amp;11Instruction&amp;B&amp;14_x000D_PO6 CU H2B1 TWB92 IEZZPRO SARAWAK 14-08-2019 Q00253 PUSPAKOMBTU&amp;R&amp;11&amp;P (&amp;N)</oddHeader>
    <oddFooter>&amp;L&amp;11Prepared: EZWANAF Afzarhushairi Wan Pani_x000D_Approved: MOAIMCBE [Afzarhushairi Wan Pani]_x000D_Ericsson Internal&amp;C&amp;11Date: 2019-08-13&amp;R&amp;11No: ECM-19:001332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M3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/>
  <cols>
    <col min="1" max="1" width="28.5703125" style="89" bestFit="1" customWidth="1"/>
    <col min="2" max="2" width="48.28515625" style="89" bestFit="1" customWidth="1"/>
    <col min="3" max="5" width="8.140625" style="150" bestFit="1" customWidth="1"/>
    <col min="6" max="6" width="15.140625" style="89" bestFit="1" customWidth="1"/>
    <col min="7" max="7" width="9.140625" style="89"/>
    <col min="8" max="8" width="13.5703125" style="89" bestFit="1" customWidth="1"/>
    <col min="9" max="10" width="9.140625" style="89"/>
    <col min="11" max="11" width="21.140625" style="89" bestFit="1" customWidth="1"/>
    <col min="12" max="12" width="42.42578125" style="89" bestFit="1" customWidth="1"/>
    <col min="13" max="16384" width="9.140625" style="89"/>
  </cols>
  <sheetData>
    <row r="1" spans="1:13">
      <c r="A1" s="286"/>
    </row>
    <row r="2" spans="1:13">
      <c r="A2" s="270"/>
    </row>
    <row r="3" spans="1:13">
      <c r="A3" s="89" t="s">
        <v>746</v>
      </c>
    </row>
    <row r="4" spans="1:13">
      <c r="C4" s="150" t="s">
        <v>310</v>
      </c>
      <c r="D4" s="150" t="s">
        <v>352</v>
      </c>
      <c r="E4" s="285" t="s">
        <v>311</v>
      </c>
      <c r="F4" s="89" t="s">
        <v>745</v>
      </c>
      <c r="G4" s="323"/>
      <c r="H4" s="323"/>
      <c r="I4" s="323"/>
      <c r="J4" s="323"/>
      <c r="K4" s="323"/>
      <c r="L4" s="323"/>
      <c r="M4" s="323"/>
    </row>
    <row r="5" spans="1:13">
      <c r="A5" s="89" t="s">
        <v>381</v>
      </c>
      <c r="B5" s="89" t="s">
        <v>382</v>
      </c>
      <c r="C5" s="150">
        <v>5</v>
      </c>
      <c r="F5" s="89">
        <v>5</v>
      </c>
      <c r="H5" s="267" t="s">
        <v>869</v>
      </c>
    </row>
    <row r="6" spans="1:13">
      <c r="A6" s="89" t="s">
        <v>383</v>
      </c>
      <c r="B6" s="89" t="s">
        <v>384</v>
      </c>
      <c r="C6" s="150">
        <v>2</v>
      </c>
      <c r="F6" s="89">
        <v>2</v>
      </c>
      <c r="H6" s="267" t="s">
        <v>868</v>
      </c>
      <c r="I6" s="270">
        <v>43593</v>
      </c>
    </row>
    <row r="7" spans="1:13">
      <c r="A7" s="89" t="s">
        <v>925</v>
      </c>
      <c r="B7" s="89" t="s">
        <v>926</v>
      </c>
      <c r="C7" s="150">
        <v>2</v>
      </c>
      <c r="F7" s="89">
        <v>2</v>
      </c>
      <c r="H7" s="267" t="s">
        <v>877</v>
      </c>
      <c r="I7" s="270">
        <v>43606</v>
      </c>
    </row>
    <row r="8" spans="1:13">
      <c r="A8" s="89" t="s">
        <v>233</v>
      </c>
      <c r="B8" s="89" t="s">
        <v>387</v>
      </c>
      <c r="C8" s="150">
        <v>4</v>
      </c>
      <c r="D8" s="150">
        <v>14</v>
      </c>
      <c r="E8" s="150">
        <v>7</v>
      </c>
      <c r="F8" s="89">
        <v>25</v>
      </c>
      <c r="H8" s="267" t="s">
        <v>868</v>
      </c>
      <c r="I8" s="270">
        <v>43635</v>
      </c>
    </row>
    <row r="9" spans="1:13">
      <c r="A9" s="89" t="s">
        <v>235</v>
      </c>
      <c r="B9" s="89" t="s">
        <v>217</v>
      </c>
      <c r="C9" s="150">
        <v>1</v>
      </c>
      <c r="D9" s="150">
        <v>9</v>
      </c>
      <c r="F9" s="89">
        <v>10</v>
      </c>
      <c r="H9" s="267" t="s">
        <v>892</v>
      </c>
      <c r="I9" s="270">
        <v>43636</v>
      </c>
    </row>
    <row r="10" spans="1:13">
      <c r="A10" s="89" t="s">
        <v>388</v>
      </c>
      <c r="B10" s="89" t="s">
        <v>387</v>
      </c>
      <c r="D10" s="150">
        <v>5</v>
      </c>
      <c r="E10" s="150">
        <v>6</v>
      </c>
      <c r="F10" s="89">
        <v>11</v>
      </c>
      <c r="H10" s="267" t="s">
        <v>893</v>
      </c>
      <c r="I10" s="270">
        <v>43640</v>
      </c>
    </row>
    <row r="11" spans="1:13">
      <c r="A11" s="89" t="s">
        <v>216</v>
      </c>
      <c r="B11" s="89" t="s">
        <v>387</v>
      </c>
      <c r="D11" s="150">
        <v>6</v>
      </c>
      <c r="F11" s="89">
        <v>6</v>
      </c>
      <c r="H11" s="267" t="s">
        <v>868</v>
      </c>
      <c r="I11" s="270">
        <v>43657</v>
      </c>
    </row>
    <row r="12" spans="1:13">
      <c r="A12" s="89" t="s">
        <v>760</v>
      </c>
      <c r="B12" s="89" t="s">
        <v>387</v>
      </c>
      <c r="C12" s="150">
        <v>1</v>
      </c>
      <c r="F12" s="89">
        <v>1</v>
      </c>
      <c r="H12" s="267" t="s">
        <v>869</v>
      </c>
      <c r="I12" s="270">
        <v>43658</v>
      </c>
    </row>
    <row r="13" spans="1:13">
      <c r="A13" s="89" t="s">
        <v>219</v>
      </c>
      <c r="B13" s="89" t="s">
        <v>217</v>
      </c>
      <c r="E13" s="150">
        <v>4</v>
      </c>
      <c r="F13" s="89">
        <v>4</v>
      </c>
      <c r="H13" s="267" t="s">
        <v>905</v>
      </c>
      <c r="I13" s="270">
        <v>43662</v>
      </c>
    </row>
    <row r="14" spans="1:13">
      <c r="A14" s="89" t="s">
        <v>625</v>
      </c>
      <c r="B14" s="89" t="s">
        <v>634</v>
      </c>
      <c r="C14" s="150">
        <v>1</v>
      </c>
      <c r="D14" s="150">
        <v>6</v>
      </c>
      <c r="F14" s="89">
        <v>7</v>
      </c>
      <c r="H14" s="267" t="s">
        <v>908</v>
      </c>
      <c r="I14" s="270">
        <v>43665</v>
      </c>
    </row>
    <row r="15" spans="1:13">
      <c r="A15" s="89" t="s">
        <v>913</v>
      </c>
      <c r="B15" s="89" t="s">
        <v>634</v>
      </c>
      <c r="C15" s="150">
        <v>25</v>
      </c>
      <c r="F15" s="89">
        <v>25</v>
      </c>
      <c r="H15" s="267" t="s">
        <v>911</v>
      </c>
      <c r="I15" s="270">
        <v>43675</v>
      </c>
    </row>
    <row r="16" spans="1:13">
      <c r="A16" s="89" t="s">
        <v>391</v>
      </c>
      <c r="B16" s="89" t="s">
        <v>392</v>
      </c>
      <c r="D16" s="150">
        <v>9</v>
      </c>
      <c r="F16" s="89">
        <v>9</v>
      </c>
      <c r="H16" s="267" t="s">
        <v>908</v>
      </c>
      <c r="I16" s="270">
        <v>43679</v>
      </c>
    </row>
    <row r="17" spans="1:9">
      <c r="A17" s="89" t="s">
        <v>393</v>
      </c>
      <c r="B17" s="89" t="s">
        <v>394</v>
      </c>
      <c r="C17" s="150">
        <v>2</v>
      </c>
      <c r="F17" s="89">
        <v>2</v>
      </c>
      <c r="H17" s="267" t="s">
        <v>944</v>
      </c>
      <c r="I17" s="270">
        <v>43684</v>
      </c>
    </row>
    <row r="18" spans="1:9">
      <c r="A18" s="89" t="s">
        <v>395</v>
      </c>
      <c r="B18" s="89" t="s">
        <v>396</v>
      </c>
      <c r="C18" s="150">
        <v>3</v>
      </c>
      <c r="F18" s="89">
        <v>3</v>
      </c>
      <c r="H18" s="267" t="s">
        <v>1138</v>
      </c>
      <c r="I18" s="270">
        <v>43690</v>
      </c>
    </row>
    <row r="19" spans="1:9">
      <c r="A19" s="89" t="s">
        <v>881</v>
      </c>
      <c r="B19" s="89" t="s">
        <v>891</v>
      </c>
      <c r="C19" s="150">
        <v>19</v>
      </c>
      <c r="D19" s="150">
        <v>48</v>
      </c>
      <c r="E19" s="150">
        <v>20</v>
      </c>
      <c r="F19" s="89">
        <v>87</v>
      </c>
    </row>
    <row r="20" spans="1:9">
      <c r="A20" s="339" t="s">
        <v>397</v>
      </c>
      <c r="B20" s="89" t="s">
        <v>398</v>
      </c>
      <c r="C20" s="150">
        <v>16</v>
      </c>
      <c r="F20" s="89">
        <v>16</v>
      </c>
    </row>
    <row r="21" spans="1:9">
      <c r="A21" s="425" t="s">
        <v>643</v>
      </c>
      <c r="B21" s="89" t="s">
        <v>644</v>
      </c>
      <c r="C21" s="150">
        <v>2</v>
      </c>
      <c r="F21" s="89">
        <v>2</v>
      </c>
    </row>
    <row r="22" spans="1:9">
      <c r="A22" s="333">
        <v>85005597</v>
      </c>
      <c r="B22" s="89" t="s">
        <v>575</v>
      </c>
      <c r="C22" s="150">
        <v>411</v>
      </c>
      <c r="D22" s="150">
        <v>304</v>
      </c>
      <c r="E22" s="150">
        <v>205</v>
      </c>
      <c r="F22" s="89">
        <v>920</v>
      </c>
    </row>
    <row r="23" spans="1:9">
      <c r="A23" s="333">
        <v>85006586</v>
      </c>
      <c r="B23" s="89" t="s">
        <v>297</v>
      </c>
      <c r="C23" s="150">
        <v>388</v>
      </c>
      <c r="D23" s="150">
        <v>225</v>
      </c>
      <c r="E23" s="150">
        <v>307</v>
      </c>
      <c r="F23" s="89">
        <v>920</v>
      </c>
    </row>
    <row r="24" spans="1:9">
      <c r="A24" s="424">
        <v>85118350</v>
      </c>
      <c r="B24" s="151" t="s">
        <v>675</v>
      </c>
      <c r="C24" s="150">
        <v>2</v>
      </c>
      <c r="F24" s="89">
        <v>2</v>
      </c>
    </row>
    <row r="25" spans="1:9">
      <c r="A25" s="89" t="s">
        <v>843</v>
      </c>
      <c r="B25" s="89" t="s">
        <v>844</v>
      </c>
      <c r="D25" s="150">
        <v>24</v>
      </c>
      <c r="F25" s="89">
        <v>24</v>
      </c>
    </row>
    <row r="26" spans="1:9">
      <c r="A26" s="89" t="s">
        <v>576</v>
      </c>
      <c r="B26" s="89" t="s">
        <v>402</v>
      </c>
      <c r="C26" s="150">
        <v>2</v>
      </c>
      <c r="F26" s="89">
        <v>2</v>
      </c>
    </row>
    <row r="27" spans="1:9">
      <c r="A27" s="89" t="s">
        <v>888</v>
      </c>
      <c r="B27" s="89" t="s">
        <v>889</v>
      </c>
      <c r="C27" s="150">
        <v>4</v>
      </c>
      <c r="D27" s="150">
        <v>20</v>
      </c>
      <c r="E27" s="150">
        <v>20</v>
      </c>
      <c r="F27" s="89">
        <v>44</v>
      </c>
    </row>
    <row r="28" spans="1:9">
      <c r="A28" s="89" t="s">
        <v>403</v>
      </c>
      <c r="B28" s="89" t="s">
        <v>404</v>
      </c>
      <c r="C28" s="150">
        <v>3</v>
      </c>
      <c r="F28" s="89">
        <v>3</v>
      </c>
    </row>
    <row r="29" spans="1:9">
      <c r="A29" s="89" t="s">
        <v>676</v>
      </c>
      <c r="B29" s="151" t="s">
        <v>677</v>
      </c>
      <c r="E29" s="150">
        <v>7</v>
      </c>
      <c r="F29" s="89">
        <v>7</v>
      </c>
    </row>
    <row r="30" spans="1:9">
      <c r="A30" s="89" t="s">
        <v>927</v>
      </c>
      <c r="B30" s="89" t="s">
        <v>928</v>
      </c>
      <c r="C30" s="150">
        <v>1</v>
      </c>
      <c r="F30" s="89">
        <v>1</v>
      </c>
    </row>
    <row r="31" spans="1:9">
      <c r="A31" s="89" t="s">
        <v>405</v>
      </c>
      <c r="B31" s="89" t="s">
        <v>406</v>
      </c>
      <c r="C31" s="150">
        <v>2</v>
      </c>
      <c r="F31" s="89">
        <v>2</v>
      </c>
    </row>
    <row r="32" spans="1:9">
      <c r="A32" s="89" t="s">
        <v>340</v>
      </c>
      <c r="B32" s="89" t="s">
        <v>341</v>
      </c>
      <c r="D32" s="150">
        <v>3</v>
      </c>
      <c r="F32" s="89">
        <v>3</v>
      </c>
    </row>
    <row r="33" spans="1:6">
      <c r="A33" s="89" t="s">
        <v>407</v>
      </c>
      <c r="B33" s="89" t="s">
        <v>408</v>
      </c>
      <c r="C33" s="150">
        <v>712</v>
      </c>
      <c r="D33" s="150">
        <v>126</v>
      </c>
      <c r="E33" s="150">
        <v>192</v>
      </c>
      <c r="F33" s="89">
        <v>1030</v>
      </c>
    </row>
    <row r="34" spans="1:6">
      <c r="A34" s="89" t="s">
        <v>135</v>
      </c>
      <c r="B34" s="339" t="s">
        <v>577</v>
      </c>
      <c r="C34" s="339">
        <v>9</v>
      </c>
      <c r="D34" s="339"/>
      <c r="F34" s="89">
        <v>9</v>
      </c>
    </row>
    <row r="35" spans="1:6">
      <c r="A35" s="89" t="s">
        <v>118</v>
      </c>
      <c r="B35" s="89" t="s">
        <v>119</v>
      </c>
      <c r="E35" s="150">
        <v>2</v>
      </c>
      <c r="F35" s="89">
        <v>2</v>
      </c>
    </row>
    <row r="36" spans="1:6">
      <c r="A36" s="89" t="s">
        <v>409</v>
      </c>
      <c r="B36" s="89" t="s">
        <v>410</v>
      </c>
      <c r="C36" s="150">
        <v>24</v>
      </c>
      <c r="F36" s="89">
        <v>24</v>
      </c>
    </row>
    <row r="37" spans="1:6">
      <c r="A37" s="89" t="s">
        <v>334</v>
      </c>
      <c r="B37" s="89" t="s">
        <v>335</v>
      </c>
      <c r="C37" s="150">
        <v>391</v>
      </c>
      <c r="D37" s="150">
        <v>100</v>
      </c>
      <c r="F37" s="89">
        <v>491</v>
      </c>
    </row>
    <row r="38" spans="1:6">
      <c r="A38" s="89" t="s">
        <v>223</v>
      </c>
      <c r="B38" s="89" t="s">
        <v>411</v>
      </c>
      <c r="C38" s="150">
        <v>1158</v>
      </c>
      <c r="D38" s="150">
        <v>255</v>
      </c>
      <c r="E38" s="150">
        <v>276</v>
      </c>
      <c r="F38" s="89">
        <v>1689</v>
      </c>
    </row>
    <row r="39" spans="1:6">
      <c r="A39" s="89" t="s">
        <v>225</v>
      </c>
      <c r="B39" s="89" t="s">
        <v>226</v>
      </c>
      <c r="C39" s="150">
        <v>126</v>
      </c>
      <c r="D39" s="150">
        <v>116</v>
      </c>
      <c r="E39" s="150">
        <v>161</v>
      </c>
      <c r="F39" s="89">
        <v>403</v>
      </c>
    </row>
    <row r="40" spans="1:6">
      <c r="A40" s="89" t="s">
        <v>182</v>
      </c>
      <c r="B40" s="89" t="s">
        <v>413</v>
      </c>
      <c r="C40" s="150">
        <v>2497</v>
      </c>
      <c r="D40" s="150">
        <v>980</v>
      </c>
      <c r="E40" s="150">
        <v>256</v>
      </c>
      <c r="F40" s="89">
        <v>3733</v>
      </c>
    </row>
    <row r="41" spans="1:6">
      <c r="A41" s="89" t="s">
        <v>840</v>
      </c>
      <c r="B41" s="89" t="s">
        <v>761</v>
      </c>
      <c r="C41" s="150">
        <v>10</v>
      </c>
      <c r="F41" s="89">
        <v>10</v>
      </c>
    </row>
    <row r="42" spans="1:6">
      <c r="A42" s="89" t="s">
        <v>678</v>
      </c>
      <c r="B42" s="89" t="s">
        <v>679</v>
      </c>
      <c r="C42" s="150">
        <v>90</v>
      </c>
      <c r="F42" s="89">
        <v>90</v>
      </c>
    </row>
    <row r="43" spans="1:6">
      <c r="A43" s="89" t="s">
        <v>749</v>
      </c>
      <c r="B43" s="89" t="s">
        <v>755</v>
      </c>
      <c r="D43" s="150">
        <v>23</v>
      </c>
      <c r="F43" s="89">
        <v>23</v>
      </c>
    </row>
    <row r="44" spans="1:6">
      <c r="A44" s="89" t="s">
        <v>183</v>
      </c>
      <c r="B44" s="89" t="s">
        <v>414</v>
      </c>
      <c r="C44" s="150">
        <v>1067</v>
      </c>
      <c r="D44" s="150">
        <v>316</v>
      </c>
      <c r="E44" s="150">
        <v>348</v>
      </c>
      <c r="F44" s="89">
        <v>1731</v>
      </c>
    </row>
    <row r="45" spans="1:6">
      <c r="A45" s="89" t="s">
        <v>680</v>
      </c>
      <c r="B45" s="89" t="s">
        <v>415</v>
      </c>
      <c r="E45" s="150">
        <v>56</v>
      </c>
      <c r="F45" s="89">
        <v>56</v>
      </c>
    </row>
    <row r="46" spans="1:6">
      <c r="A46" s="89" t="s">
        <v>67</v>
      </c>
      <c r="B46" s="89" t="s">
        <v>68</v>
      </c>
      <c r="C46" s="150">
        <v>334</v>
      </c>
      <c r="D46" s="150">
        <v>231</v>
      </c>
      <c r="E46" s="150">
        <v>126</v>
      </c>
      <c r="F46" s="89">
        <v>691</v>
      </c>
    </row>
    <row r="47" spans="1:6">
      <c r="A47" s="89" t="s">
        <v>342</v>
      </c>
      <c r="B47" s="339" t="s">
        <v>343</v>
      </c>
      <c r="C47" s="339">
        <v>54</v>
      </c>
      <c r="D47" s="339">
        <v>33</v>
      </c>
      <c r="E47" s="150">
        <v>20</v>
      </c>
      <c r="F47" s="89">
        <v>107</v>
      </c>
    </row>
    <row r="48" spans="1:6">
      <c r="A48" s="89" t="s">
        <v>120</v>
      </c>
      <c r="B48" s="89" t="s">
        <v>121</v>
      </c>
      <c r="C48" s="150">
        <v>6</v>
      </c>
      <c r="F48" s="89">
        <v>6</v>
      </c>
    </row>
    <row r="49" spans="1:6">
      <c r="A49" s="151" t="s">
        <v>113</v>
      </c>
      <c r="B49" s="89" t="s">
        <v>416</v>
      </c>
      <c r="C49" s="150">
        <v>19</v>
      </c>
      <c r="D49" s="150">
        <v>5</v>
      </c>
      <c r="E49" s="150">
        <v>5</v>
      </c>
      <c r="F49" s="89">
        <v>29</v>
      </c>
    </row>
    <row r="50" spans="1:6">
      <c r="A50" s="89" t="s">
        <v>373</v>
      </c>
      <c r="B50" s="89" t="s">
        <v>374</v>
      </c>
      <c r="D50" s="150">
        <v>4</v>
      </c>
      <c r="F50" s="89">
        <v>4</v>
      </c>
    </row>
    <row r="51" spans="1:6">
      <c r="A51" s="89" t="s">
        <v>328</v>
      </c>
      <c r="B51" s="89" t="s">
        <v>329</v>
      </c>
      <c r="C51" s="150">
        <v>1</v>
      </c>
      <c r="E51" s="150">
        <v>10</v>
      </c>
      <c r="F51" s="89">
        <v>11</v>
      </c>
    </row>
    <row r="52" spans="1:6">
      <c r="A52" s="89" t="s">
        <v>627</v>
      </c>
      <c r="B52" s="89" t="s">
        <v>628</v>
      </c>
      <c r="D52" s="150">
        <v>3</v>
      </c>
      <c r="E52" s="150">
        <v>5</v>
      </c>
      <c r="F52" s="89">
        <v>8</v>
      </c>
    </row>
    <row r="53" spans="1:6">
      <c r="A53" s="339" t="s">
        <v>110</v>
      </c>
      <c r="B53" s="89" t="s">
        <v>111</v>
      </c>
      <c r="C53" s="150">
        <v>9</v>
      </c>
      <c r="D53" s="150">
        <v>41</v>
      </c>
      <c r="E53" s="150">
        <v>22</v>
      </c>
      <c r="F53" s="89">
        <v>72</v>
      </c>
    </row>
    <row r="54" spans="1:6">
      <c r="A54" s="89" t="s">
        <v>417</v>
      </c>
      <c r="B54" s="89" t="s">
        <v>418</v>
      </c>
      <c r="C54" s="150">
        <v>1</v>
      </c>
      <c r="D54" s="150">
        <v>5</v>
      </c>
      <c r="E54" s="150">
        <v>9</v>
      </c>
      <c r="F54" s="89">
        <v>15</v>
      </c>
    </row>
    <row r="55" spans="1:6">
      <c r="A55" s="89" t="s">
        <v>419</v>
      </c>
      <c r="B55" s="89" t="s">
        <v>420</v>
      </c>
      <c r="C55" s="150">
        <v>50</v>
      </c>
      <c r="D55" s="150">
        <v>23</v>
      </c>
      <c r="E55" s="150">
        <v>90</v>
      </c>
      <c r="F55" s="89">
        <v>163</v>
      </c>
    </row>
    <row r="56" spans="1:6">
      <c r="A56" s="89" t="s">
        <v>320</v>
      </c>
      <c r="B56" s="89" t="s">
        <v>321</v>
      </c>
      <c r="D56" s="150">
        <v>1</v>
      </c>
      <c r="F56" s="89">
        <v>1</v>
      </c>
    </row>
    <row r="57" spans="1:6">
      <c r="A57" s="89" t="s">
        <v>421</v>
      </c>
      <c r="B57" s="89" t="s">
        <v>422</v>
      </c>
      <c r="C57" s="150">
        <v>8</v>
      </c>
      <c r="D57" s="150">
        <v>4</v>
      </c>
      <c r="F57" s="89">
        <v>12</v>
      </c>
    </row>
    <row r="58" spans="1:6">
      <c r="A58" s="89" t="s">
        <v>423</v>
      </c>
      <c r="B58" s="89" t="s">
        <v>424</v>
      </c>
      <c r="C58" s="150">
        <v>9</v>
      </c>
      <c r="E58" s="150">
        <v>19</v>
      </c>
      <c r="F58" s="89">
        <v>28</v>
      </c>
    </row>
    <row r="59" spans="1:6">
      <c r="A59" s="89" t="s">
        <v>289</v>
      </c>
      <c r="B59" s="89" t="s">
        <v>290</v>
      </c>
      <c r="D59" s="150">
        <v>17</v>
      </c>
      <c r="F59" s="89">
        <v>17</v>
      </c>
    </row>
    <row r="60" spans="1:6">
      <c r="A60" s="89" t="s">
        <v>201</v>
      </c>
      <c r="B60" s="89" t="s">
        <v>425</v>
      </c>
      <c r="D60" s="150">
        <v>2</v>
      </c>
      <c r="F60" s="89">
        <v>2</v>
      </c>
    </row>
    <row r="61" spans="1:6">
      <c r="A61" s="89" t="s">
        <v>69</v>
      </c>
      <c r="B61" s="89" t="s">
        <v>70</v>
      </c>
      <c r="C61" s="150">
        <v>3710</v>
      </c>
      <c r="D61" s="150">
        <v>1735</v>
      </c>
      <c r="E61" s="150">
        <v>1410</v>
      </c>
      <c r="F61" s="89">
        <v>6855</v>
      </c>
    </row>
    <row r="62" spans="1:6">
      <c r="A62" s="89" t="s">
        <v>426</v>
      </c>
      <c r="B62" s="89" t="s">
        <v>427</v>
      </c>
      <c r="C62" s="150">
        <v>787</v>
      </c>
      <c r="F62" s="89">
        <v>787</v>
      </c>
    </row>
    <row r="63" spans="1:6">
      <c r="A63" s="89" t="s">
        <v>37</v>
      </c>
      <c r="B63" s="89" t="s">
        <v>428</v>
      </c>
      <c r="C63" s="150">
        <v>270</v>
      </c>
      <c r="D63" s="150">
        <v>304</v>
      </c>
      <c r="E63" s="150">
        <v>170</v>
      </c>
      <c r="F63" s="89">
        <v>744</v>
      </c>
    </row>
    <row r="64" spans="1:6">
      <c r="A64" s="89" t="s">
        <v>370</v>
      </c>
      <c r="B64" s="89" t="s">
        <v>578</v>
      </c>
      <c r="C64" s="150">
        <v>435</v>
      </c>
      <c r="E64" s="150">
        <v>6</v>
      </c>
      <c r="F64" s="89">
        <v>441</v>
      </c>
    </row>
    <row r="65" spans="1:6">
      <c r="A65" s="89" t="s">
        <v>47</v>
      </c>
      <c r="B65" s="89" t="s">
        <v>48</v>
      </c>
      <c r="C65" s="150">
        <v>518</v>
      </c>
      <c r="D65" s="150">
        <v>387</v>
      </c>
      <c r="E65" s="150">
        <v>304</v>
      </c>
      <c r="F65" s="89">
        <v>1209</v>
      </c>
    </row>
    <row r="66" spans="1:6">
      <c r="A66" s="89" t="s">
        <v>750</v>
      </c>
      <c r="B66" s="89" t="s">
        <v>756</v>
      </c>
      <c r="D66" s="150">
        <v>55</v>
      </c>
      <c r="F66" s="89">
        <v>55</v>
      </c>
    </row>
    <row r="67" spans="1:6">
      <c r="A67" s="89" t="s">
        <v>103</v>
      </c>
      <c r="B67" s="89" t="s">
        <v>163</v>
      </c>
      <c r="C67" s="150">
        <v>114</v>
      </c>
      <c r="D67" s="150">
        <v>27</v>
      </c>
      <c r="E67" s="150">
        <v>49</v>
      </c>
      <c r="F67" s="89">
        <v>190</v>
      </c>
    </row>
    <row r="68" spans="1:6">
      <c r="A68" s="89" t="s">
        <v>429</v>
      </c>
      <c r="B68" s="89" t="s">
        <v>430</v>
      </c>
      <c r="E68" s="150">
        <v>1</v>
      </c>
      <c r="F68" s="89">
        <v>1</v>
      </c>
    </row>
    <row r="69" spans="1:6">
      <c r="A69" s="89" t="s">
        <v>185</v>
      </c>
      <c r="B69" s="89" t="s">
        <v>579</v>
      </c>
      <c r="C69" s="150">
        <v>2503</v>
      </c>
      <c r="D69" s="150">
        <v>297</v>
      </c>
      <c r="E69" s="150">
        <v>165</v>
      </c>
      <c r="F69" s="89">
        <v>2965</v>
      </c>
    </row>
    <row r="70" spans="1:6">
      <c r="A70" s="89" t="s">
        <v>71</v>
      </c>
      <c r="B70" s="89" t="s">
        <v>431</v>
      </c>
      <c r="C70" s="150">
        <v>16708</v>
      </c>
      <c r="D70" s="150">
        <v>1769</v>
      </c>
      <c r="E70" s="150">
        <v>1229</v>
      </c>
      <c r="F70" s="89">
        <v>19706</v>
      </c>
    </row>
    <row r="71" spans="1:6">
      <c r="A71" s="89" t="s">
        <v>75</v>
      </c>
      <c r="B71" s="89" t="s">
        <v>432</v>
      </c>
      <c r="C71" s="150">
        <v>660</v>
      </c>
      <c r="D71" s="150">
        <v>590</v>
      </c>
      <c r="E71" s="150">
        <v>1190</v>
      </c>
      <c r="F71" s="89">
        <v>2440</v>
      </c>
    </row>
    <row r="72" spans="1:6">
      <c r="A72" s="89" t="s">
        <v>73</v>
      </c>
      <c r="B72" s="89" t="s">
        <v>415</v>
      </c>
      <c r="C72" s="150">
        <v>2765</v>
      </c>
      <c r="D72" s="150">
        <v>1051</v>
      </c>
      <c r="E72" s="150">
        <v>260</v>
      </c>
      <c r="F72" s="89">
        <v>4076</v>
      </c>
    </row>
    <row r="73" spans="1:6">
      <c r="A73" s="89" t="s">
        <v>77</v>
      </c>
      <c r="B73" s="89" t="s">
        <v>433</v>
      </c>
      <c r="C73" s="150">
        <v>708</v>
      </c>
      <c r="D73" s="150">
        <v>126</v>
      </c>
      <c r="E73" s="150">
        <v>137</v>
      </c>
      <c r="F73" s="89">
        <v>971</v>
      </c>
    </row>
    <row r="74" spans="1:6">
      <c r="A74" s="89" t="s">
        <v>762</v>
      </c>
      <c r="B74" s="89" t="s">
        <v>763</v>
      </c>
      <c r="C74" s="150">
        <v>2</v>
      </c>
      <c r="F74" s="89">
        <v>2</v>
      </c>
    </row>
    <row r="75" spans="1:6">
      <c r="A75" s="89" t="s">
        <v>764</v>
      </c>
      <c r="B75" s="89" t="s">
        <v>763</v>
      </c>
      <c r="C75" s="150">
        <v>6</v>
      </c>
      <c r="F75" s="89">
        <v>6</v>
      </c>
    </row>
    <row r="76" spans="1:6">
      <c r="A76" s="89" t="s">
        <v>765</v>
      </c>
      <c r="B76" s="89" t="s">
        <v>763</v>
      </c>
      <c r="C76" s="150">
        <v>6</v>
      </c>
      <c r="F76" s="89">
        <v>6</v>
      </c>
    </row>
    <row r="77" spans="1:6">
      <c r="A77" s="89" t="s">
        <v>766</v>
      </c>
      <c r="B77" s="89" t="s">
        <v>767</v>
      </c>
      <c r="C77" s="150">
        <v>6</v>
      </c>
      <c r="F77" s="89">
        <v>6</v>
      </c>
    </row>
    <row r="78" spans="1:6">
      <c r="A78" s="89" t="s">
        <v>434</v>
      </c>
      <c r="B78" s="89" t="s">
        <v>435</v>
      </c>
      <c r="C78" s="150">
        <v>3300</v>
      </c>
      <c r="E78" s="150">
        <v>840</v>
      </c>
      <c r="F78" s="89">
        <v>4140</v>
      </c>
    </row>
    <row r="79" spans="1:6">
      <c r="A79" s="89" t="s">
        <v>768</v>
      </c>
      <c r="B79" s="89" t="s">
        <v>763</v>
      </c>
      <c r="C79" s="150">
        <v>6</v>
      </c>
      <c r="F79" s="89">
        <v>6</v>
      </c>
    </row>
    <row r="80" spans="1:6">
      <c r="A80" s="89" t="s">
        <v>681</v>
      </c>
      <c r="B80" s="89" t="s">
        <v>682</v>
      </c>
      <c r="C80" s="150">
        <v>7</v>
      </c>
      <c r="F80" s="89">
        <v>7</v>
      </c>
    </row>
    <row r="81" spans="1:6">
      <c r="A81" s="89" t="s">
        <v>436</v>
      </c>
      <c r="B81" s="89" t="s">
        <v>437</v>
      </c>
      <c r="C81" s="150">
        <v>4</v>
      </c>
      <c r="F81" s="89">
        <v>4</v>
      </c>
    </row>
    <row r="82" spans="1:6">
      <c r="A82" s="89" t="s">
        <v>1100</v>
      </c>
      <c r="B82" s="89" t="s">
        <v>1101</v>
      </c>
      <c r="C82" s="150">
        <v>2</v>
      </c>
      <c r="F82" s="89">
        <v>2</v>
      </c>
    </row>
    <row r="83" spans="1:6">
      <c r="A83" s="89" t="s">
        <v>683</v>
      </c>
      <c r="B83" s="89" t="s">
        <v>684</v>
      </c>
      <c r="D83" s="150">
        <v>8</v>
      </c>
      <c r="E83" s="150">
        <v>2</v>
      </c>
      <c r="F83" s="89">
        <v>10</v>
      </c>
    </row>
    <row r="84" spans="1:6">
      <c r="A84" s="89" t="s">
        <v>685</v>
      </c>
      <c r="B84" s="89" t="s">
        <v>686</v>
      </c>
      <c r="D84" s="150">
        <v>4</v>
      </c>
      <c r="E84" s="150">
        <v>15</v>
      </c>
      <c r="F84" s="89">
        <v>19</v>
      </c>
    </row>
    <row r="85" spans="1:6">
      <c r="A85" s="89" t="s">
        <v>440</v>
      </c>
      <c r="B85" s="89" t="s">
        <v>441</v>
      </c>
      <c r="C85" s="150">
        <v>23</v>
      </c>
      <c r="D85" s="150">
        <v>8</v>
      </c>
      <c r="E85" s="412">
        <v>3</v>
      </c>
      <c r="F85" s="89">
        <v>34</v>
      </c>
    </row>
    <row r="86" spans="1:6">
      <c r="A86" s="89" t="s">
        <v>324</v>
      </c>
      <c r="B86" s="89" t="s">
        <v>325</v>
      </c>
      <c r="C86" s="150">
        <v>46</v>
      </c>
      <c r="D86" s="150">
        <v>3</v>
      </c>
      <c r="F86" s="89">
        <v>49</v>
      </c>
    </row>
    <row r="87" spans="1:6">
      <c r="A87" s="89" t="s">
        <v>210</v>
      </c>
      <c r="B87" s="89" t="s">
        <v>211</v>
      </c>
      <c r="C87" s="150">
        <v>104</v>
      </c>
      <c r="D87" s="150">
        <v>40</v>
      </c>
      <c r="E87" s="150">
        <v>23</v>
      </c>
      <c r="F87" s="89">
        <v>167</v>
      </c>
    </row>
    <row r="88" spans="1:6">
      <c r="A88" s="89" t="s">
        <v>353</v>
      </c>
      <c r="B88" s="89" t="s">
        <v>354</v>
      </c>
      <c r="C88" s="150">
        <v>97</v>
      </c>
      <c r="D88" s="150">
        <v>40</v>
      </c>
      <c r="E88" s="412">
        <v>5</v>
      </c>
      <c r="F88" s="89">
        <v>142</v>
      </c>
    </row>
    <row r="89" spans="1:6">
      <c r="A89" s="89" t="s">
        <v>687</v>
      </c>
      <c r="B89" s="89" t="s">
        <v>688</v>
      </c>
      <c r="D89" s="150">
        <v>5</v>
      </c>
      <c r="E89" s="150">
        <v>1</v>
      </c>
      <c r="F89" s="89">
        <v>6</v>
      </c>
    </row>
    <row r="90" spans="1:6">
      <c r="A90" s="89" t="s">
        <v>631</v>
      </c>
      <c r="B90" s="89" t="s">
        <v>632</v>
      </c>
      <c r="C90" s="150">
        <v>114</v>
      </c>
      <c r="D90" s="150">
        <v>37</v>
      </c>
      <c r="E90" s="150">
        <v>3</v>
      </c>
      <c r="F90" s="89">
        <v>154</v>
      </c>
    </row>
    <row r="91" spans="1:6">
      <c r="A91" s="89" t="s">
        <v>442</v>
      </c>
      <c r="B91" s="89" t="s">
        <v>443</v>
      </c>
      <c r="C91" s="150">
        <v>4</v>
      </c>
      <c r="F91" s="89">
        <v>4</v>
      </c>
    </row>
    <row r="92" spans="1:6">
      <c r="A92" s="89" t="s">
        <v>444</v>
      </c>
      <c r="B92" s="89" t="s">
        <v>445</v>
      </c>
      <c r="C92" s="150">
        <v>10</v>
      </c>
      <c r="F92" s="89">
        <v>10</v>
      </c>
    </row>
    <row r="93" spans="1:6">
      <c r="A93" s="89" t="s">
        <v>446</v>
      </c>
      <c r="B93" s="89" t="s">
        <v>447</v>
      </c>
      <c r="C93" s="150">
        <v>4</v>
      </c>
      <c r="F93" s="89">
        <v>4</v>
      </c>
    </row>
    <row r="94" spans="1:6">
      <c r="A94" s="89" t="s">
        <v>348</v>
      </c>
      <c r="B94" s="89" t="s">
        <v>349</v>
      </c>
      <c r="C94" s="150">
        <v>79</v>
      </c>
      <c r="D94" s="150">
        <v>17</v>
      </c>
      <c r="E94" s="412">
        <v>2</v>
      </c>
      <c r="F94" s="89">
        <v>98</v>
      </c>
    </row>
    <row r="95" spans="1:6">
      <c r="A95" s="89" t="s">
        <v>346</v>
      </c>
      <c r="B95" s="89" t="s">
        <v>580</v>
      </c>
      <c r="C95" s="150">
        <v>38</v>
      </c>
      <c r="D95" s="150">
        <v>9</v>
      </c>
      <c r="F95" s="89">
        <v>47</v>
      </c>
    </row>
    <row r="96" spans="1:6">
      <c r="A96" s="89" t="s">
        <v>259</v>
      </c>
      <c r="B96" s="89" t="s">
        <v>260</v>
      </c>
      <c r="C96" s="150">
        <v>257</v>
      </c>
      <c r="D96" s="150">
        <v>45</v>
      </c>
      <c r="E96" s="412">
        <v>13</v>
      </c>
      <c r="F96" s="89">
        <v>315</v>
      </c>
    </row>
    <row r="97" spans="1:6">
      <c r="A97" s="89" t="s">
        <v>448</v>
      </c>
      <c r="B97" s="89" t="s">
        <v>449</v>
      </c>
      <c r="C97" s="150">
        <v>4</v>
      </c>
      <c r="E97" s="412"/>
      <c r="F97" s="89">
        <v>4</v>
      </c>
    </row>
    <row r="98" spans="1:6">
      <c r="A98" s="89" t="s">
        <v>269</v>
      </c>
      <c r="B98" s="89" t="s">
        <v>270</v>
      </c>
      <c r="C98" s="150">
        <v>2</v>
      </c>
      <c r="D98" s="150">
        <v>1</v>
      </c>
      <c r="F98" s="89">
        <v>3</v>
      </c>
    </row>
    <row r="99" spans="1:6">
      <c r="A99" s="89" t="s">
        <v>263</v>
      </c>
      <c r="B99" s="89" t="s">
        <v>264</v>
      </c>
      <c r="E99" s="412">
        <v>1</v>
      </c>
      <c r="F99" s="89">
        <v>1</v>
      </c>
    </row>
    <row r="100" spans="1:6">
      <c r="A100" s="89" t="s">
        <v>450</v>
      </c>
      <c r="B100" s="89" t="s">
        <v>451</v>
      </c>
      <c r="C100" s="150">
        <v>3</v>
      </c>
      <c r="E100" s="412"/>
      <c r="F100" s="89">
        <v>3</v>
      </c>
    </row>
    <row r="101" spans="1:6">
      <c r="A101" s="89" t="s">
        <v>212</v>
      </c>
      <c r="B101" s="89" t="s">
        <v>213</v>
      </c>
      <c r="C101" s="150">
        <v>58</v>
      </c>
      <c r="D101" s="150">
        <v>58</v>
      </c>
      <c r="E101" s="412">
        <v>65</v>
      </c>
      <c r="F101" s="89">
        <v>181</v>
      </c>
    </row>
    <row r="102" spans="1:6">
      <c r="A102" s="89" t="s">
        <v>265</v>
      </c>
      <c r="B102" s="89" t="s">
        <v>266</v>
      </c>
      <c r="C102" s="150">
        <v>151</v>
      </c>
      <c r="D102" s="150">
        <v>76</v>
      </c>
      <c r="E102" s="412">
        <v>0</v>
      </c>
      <c r="F102" s="89">
        <v>227</v>
      </c>
    </row>
    <row r="103" spans="1:6">
      <c r="A103" s="89" t="s">
        <v>271</v>
      </c>
      <c r="B103" s="89" t="s">
        <v>272</v>
      </c>
      <c r="C103" s="150">
        <v>189</v>
      </c>
      <c r="D103" s="150">
        <v>58</v>
      </c>
      <c r="E103" s="150">
        <v>48</v>
      </c>
      <c r="F103" s="89">
        <v>295</v>
      </c>
    </row>
    <row r="104" spans="1:6">
      <c r="A104" s="89" t="s">
        <v>267</v>
      </c>
      <c r="B104" s="89" t="s">
        <v>268</v>
      </c>
      <c r="C104" s="150">
        <v>48</v>
      </c>
      <c r="D104" s="150">
        <v>38</v>
      </c>
      <c r="E104" s="150">
        <v>107</v>
      </c>
      <c r="F104" s="89">
        <v>193</v>
      </c>
    </row>
    <row r="105" spans="1:6">
      <c r="A105" s="89" t="s">
        <v>601</v>
      </c>
      <c r="B105" s="89" t="s">
        <v>602</v>
      </c>
      <c r="C105" s="150">
        <v>1</v>
      </c>
      <c r="F105" s="89">
        <v>1</v>
      </c>
    </row>
    <row r="106" spans="1:6">
      <c r="A106" s="89" t="s">
        <v>603</v>
      </c>
      <c r="B106" s="89" t="s">
        <v>604</v>
      </c>
      <c r="C106" s="150">
        <v>3</v>
      </c>
      <c r="F106" s="89">
        <v>3</v>
      </c>
    </row>
    <row r="107" spans="1:6">
      <c r="A107" s="89" t="s">
        <v>645</v>
      </c>
      <c r="B107" s="89" t="s">
        <v>646</v>
      </c>
      <c r="C107" s="150">
        <v>6</v>
      </c>
      <c r="F107" s="89">
        <v>6</v>
      </c>
    </row>
    <row r="108" spans="1:6">
      <c r="A108" s="89" t="s">
        <v>452</v>
      </c>
      <c r="B108" s="89" t="s">
        <v>453</v>
      </c>
      <c r="C108" s="150">
        <v>2</v>
      </c>
      <c r="F108" s="89">
        <v>2</v>
      </c>
    </row>
    <row r="109" spans="1:6">
      <c r="A109" s="89" t="s">
        <v>454</v>
      </c>
      <c r="B109" s="89" t="s">
        <v>455</v>
      </c>
      <c r="C109" s="150">
        <v>3</v>
      </c>
      <c r="E109" s="150">
        <v>8</v>
      </c>
      <c r="F109" s="89">
        <v>11</v>
      </c>
    </row>
    <row r="110" spans="1:6">
      <c r="A110" s="89" t="s">
        <v>1102</v>
      </c>
      <c r="B110" s="89" t="s">
        <v>1103</v>
      </c>
      <c r="C110" s="150">
        <v>2</v>
      </c>
      <c r="F110" s="89">
        <v>2</v>
      </c>
    </row>
    <row r="111" spans="1:6">
      <c r="A111" s="89" t="s">
        <v>337</v>
      </c>
      <c r="B111" s="89" t="s">
        <v>338</v>
      </c>
      <c r="C111" s="150">
        <v>211</v>
      </c>
      <c r="D111" s="150">
        <v>22</v>
      </c>
      <c r="E111" s="150">
        <v>31</v>
      </c>
      <c r="F111" s="89">
        <v>264</v>
      </c>
    </row>
    <row r="112" spans="1:6">
      <c r="A112" s="89" t="s">
        <v>671</v>
      </c>
      <c r="B112" s="89" t="s">
        <v>672</v>
      </c>
      <c r="D112" s="150">
        <v>6</v>
      </c>
      <c r="F112" s="89">
        <v>6</v>
      </c>
    </row>
    <row r="113" spans="1:6">
      <c r="A113" s="89" t="s">
        <v>673</v>
      </c>
      <c r="B113" s="89" t="s">
        <v>674</v>
      </c>
      <c r="D113" s="150">
        <v>6</v>
      </c>
      <c r="F113" s="89">
        <v>6</v>
      </c>
    </row>
    <row r="114" spans="1:6">
      <c r="A114" s="89" t="s">
        <v>456</v>
      </c>
      <c r="B114" s="89" t="s">
        <v>81</v>
      </c>
      <c r="C114" s="150">
        <v>3</v>
      </c>
      <c r="F114" s="89">
        <v>3</v>
      </c>
    </row>
    <row r="115" spans="1:6">
      <c r="A115" s="89" t="s">
        <v>457</v>
      </c>
      <c r="B115" s="89" t="s">
        <v>458</v>
      </c>
      <c r="C115" s="150">
        <v>2</v>
      </c>
      <c r="F115" s="89">
        <v>2</v>
      </c>
    </row>
    <row r="116" spans="1:6">
      <c r="A116" s="89" t="s">
        <v>689</v>
      </c>
      <c r="B116" s="89" t="s">
        <v>690</v>
      </c>
      <c r="D116" s="150">
        <v>36</v>
      </c>
      <c r="E116" s="150">
        <v>4</v>
      </c>
      <c r="F116" s="89">
        <v>40</v>
      </c>
    </row>
    <row r="117" spans="1:6">
      <c r="A117" s="89" t="s">
        <v>598</v>
      </c>
      <c r="B117" s="89" t="s">
        <v>596</v>
      </c>
      <c r="C117" s="150">
        <v>1487</v>
      </c>
      <c r="D117" s="150">
        <v>284</v>
      </c>
      <c r="E117" s="150">
        <v>376</v>
      </c>
      <c r="F117" s="89">
        <v>2147</v>
      </c>
    </row>
    <row r="118" spans="1:6">
      <c r="A118" s="89" t="s">
        <v>862</v>
      </c>
      <c r="B118" s="89" t="s">
        <v>863</v>
      </c>
      <c r="D118" s="150">
        <v>32</v>
      </c>
      <c r="F118" s="89">
        <v>32</v>
      </c>
    </row>
    <row r="119" spans="1:6">
      <c r="A119" s="89" t="s">
        <v>581</v>
      </c>
      <c r="B119" s="89" t="s">
        <v>582</v>
      </c>
      <c r="C119" s="150">
        <v>155</v>
      </c>
      <c r="D119" s="150">
        <v>13</v>
      </c>
      <c r="E119" s="150">
        <v>8</v>
      </c>
      <c r="F119" s="89">
        <v>176</v>
      </c>
    </row>
    <row r="120" spans="1:6">
      <c r="A120" s="89" t="s">
        <v>870</v>
      </c>
      <c r="B120" s="339" t="s">
        <v>871</v>
      </c>
      <c r="C120" s="339">
        <v>2</v>
      </c>
      <c r="D120" s="339"/>
      <c r="F120" s="89">
        <v>2</v>
      </c>
    </row>
    <row r="121" spans="1:6">
      <c r="A121" s="89" t="s">
        <v>605</v>
      </c>
      <c r="B121" s="89" t="s">
        <v>606</v>
      </c>
      <c r="C121" s="150">
        <v>1</v>
      </c>
      <c r="F121" s="89">
        <v>1</v>
      </c>
    </row>
    <row r="122" spans="1:6">
      <c r="A122" s="89" t="s">
        <v>769</v>
      </c>
      <c r="B122" s="89" t="s">
        <v>770</v>
      </c>
      <c r="C122" s="150">
        <v>1</v>
      </c>
      <c r="F122" s="89">
        <v>1</v>
      </c>
    </row>
    <row r="123" spans="1:6">
      <c r="A123" s="89" t="s">
        <v>758</v>
      </c>
      <c r="B123" s="89" t="s">
        <v>759</v>
      </c>
      <c r="C123" s="150">
        <v>2</v>
      </c>
      <c r="F123" s="89">
        <v>2</v>
      </c>
    </row>
    <row r="124" spans="1:6">
      <c r="A124" s="89" t="s">
        <v>459</v>
      </c>
      <c r="B124" s="89" t="s">
        <v>460</v>
      </c>
      <c r="C124" s="150">
        <v>4</v>
      </c>
      <c r="F124" s="89">
        <v>4</v>
      </c>
    </row>
    <row r="125" spans="1:6">
      <c r="A125" s="89" t="s">
        <v>461</v>
      </c>
      <c r="B125" s="89" t="s">
        <v>462</v>
      </c>
      <c r="C125" s="150">
        <v>5</v>
      </c>
      <c r="E125" s="150">
        <v>8</v>
      </c>
      <c r="F125" s="89">
        <v>13</v>
      </c>
    </row>
    <row r="126" spans="1:6">
      <c r="A126" s="89" t="s">
        <v>463</v>
      </c>
      <c r="B126" s="89" t="s">
        <v>464</v>
      </c>
      <c r="C126" s="150">
        <v>7</v>
      </c>
      <c r="F126" s="89">
        <v>7</v>
      </c>
    </row>
    <row r="127" spans="1:6">
      <c r="A127" s="89" t="s">
        <v>465</v>
      </c>
      <c r="B127" s="89" t="s">
        <v>466</v>
      </c>
      <c r="C127" s="150">
        <v>5</v>
      </c>
      <c r="E127" s="150">
        <v>19</v>
      </c>
      <c r="F127" s="89">
        <v>24</v>
      </c>
    </row>
    <row r="128" spans="1:6">
      <c r="A128" s="89" t="s">
        <v>583</v>
      </c>
      <c r="B128" s="89" t="s">
        <v>584</v>
      </c>
      <c r="C128" s="150">
        <v>8</v>
      </c>
      <c r="F128" s="89">
        <v>8</v>
      </c>
    </row>
    <row r="129" spans="1:6">
      <c r="A129" s="89" t="s">
        <v>467</v>
      </c>
      <c r="B129" s="89" t="s">
        <v>468</v>
      </c>
      <c r="C129" s="150">
        <v>1</v>
      </c>
      <c r="E129" s="150">
        <v>16</v>
      </c>
      <c r="F129" s="89">
        <v>17</v>
      </c>
    </row>
    <row r="130" spans="1:6">
      <c r="A130" s="89" t="s">
        <v>469</v>
      </c>
      <c r="B130" s="89" t="s">
        <v>470</v>
      </c>
      <c r="C130" s="150">
        <v>4</v>
      </c>
      <c r="F130" s="89">
        <v>4</v>
      </c>
    </row>
    <row r="131" spans="1:6">
      <c r="A131" s="89" t="s">
        <v>471</v>
      </c>
      <c r="B131" s="89" t="s">
        <v>472</v>
      </c>
      <c r="C131" s="150">
        <v>2</v>
      </c>
      <c r="F131" s="89">
        <v>2</v>
      </c>
    </row>
    <row r="132" spans="1:6">
      <c r="A132" s="89" t="s">
        <v>929</v>
      </c>
      <c r="B132" s="89" t="s">
        <v>930</v>
      </c>
      <c r="C132" s="150">
        <v>1</v>
      </c>
      <c r="F132" s="89">
        <v>1</v>
      </c>
    </row>
    <row r="133" spans="1:6">
      <c r="A133" s="89" t="s">
        <v>647</v>
      </c>
      <c r="B133" s="89" t="s">
        <v>648</v>
      </c>
      <c r="C133" s="150">
        <v>1</v>
      </c>
      <c r="F133" s="89">
        <v>1</v>
      </c>
    </row>
    <row r="134" spans="1:6">
      <c r="A134" s="89" t="s">
        <v>931</v>
      </c>
      <c r="B134" s="89" t="s">
        <v>932</v>
      </c>
      <c r="C134" s="150">
        <v>1</v>
      </c>
      <c r="F134" s="89">
        <v>1</v>
      </c>
    </row>
    <row r="135" spans="1:6">
      <c r="A135" s="89" t="s">
        <v>473</v>
      </c>
      <c r="B135" s="89" t="s">
        <v>474</v>
      </c>
      <c r="C135" s="150">
        <v>1</v>
      </c>
      <c r="F135" s="89">
        <v>1</v>
      </c>
    </row>
    <row r="136" spans="1:6">
      <c r="A136" s="89" t="s">
        <v>214</v>
      </c>
      <c r="B136" s="89" t="s">
        <v>215</v>
      </c>
      <c r="C136" s="150">
        <v>323</v>
      </c>
      <c r="D136" s="150">
        <v>122</v>
      </c>
      <c r="E136" s="150">
        <v>101</v>
      </c>
      <c r="F136" s="89">
        <v>546</v>
      </c>
    </row>
    <row r="137" spans="1:6">
      <c r="A137" s="89" t="s">
        <v>475</v>
      </c>
      <c r="B137" s="89" t="s">
        <v>476</v>
      </c>
      <c r="C137" s="150">
        <v>8</v>
      </c>
      <c r="E137" s="150">
        <v>3</v>
      </c>
      <c r="F137" s="89">
        <v>11</v>
      </c>
    </row>
    <row r="138" spans="1:6">
      <c r="A138" s="89" t="s">
        <v>691</v>
      </c>
      <c r="B138" s="89" t="s">
        <v>692</v>
      </c>
      <c r="D138" s="150">
        <v>18</v>
      </c>
      <c r="E138" s="150">
        <v>16</v>
      </c>
      <c r="F138" s="89">
        <v>34</v>
      </c>
    </row>
    <row r="139" spans="1:6">
      <c r="A139" s="151" t="s">
        <v>693</v>
      </c>
      <c r="B139" s="89" t="s">
        <v>694</v>
      </c>
      <c r="D139" s="150">
        <v>9</v>
      </c>
      <c r="E139" s="150">
        <v>23</v>
      </c>
      <c r="F139" s="89">
        <v>32</v>
      </c>
    </row>
    <row r="140" spans="1:6">
      <c r="A140" s="89" t="s">
        <v>695</v>
      </c>
      <c r="B140" s="89" t="s">
        <v>696</v>
      </c>
      <c r="D140" s="150">
        <v>18</v>
      </c>
      <c r="E140" s="150">
        <v>14</v>
      </c>
      <c r="F140" s="89">
        <v>32</v>
      </c>
    </row>
    <row r="141" spans="1:6" s="337" customFormat="1">
      <c r="A141" s="337" t="s">
        <v>366</v>
      </c>
      <c r="B141" s="337" t="s">
        <v>367</v>
      </c>
      <c r="C141" s="338">
        <v>176</v>
      </c>
      <c r="D141" s="338">
        <v>86</v>
      </c>
      <c r="E141" s="338">
        <v>8</v>
      </c>
      <c r="F141" s="337">
        <v>270</v>
      </c>
    </row>
    <row r="142" spans="1:6">
      <c r="A142" s="89" t="s">
        <v>649</v>
      </c>
      <c r="B142" s="89" t="s">
        <v>650</v>
      </c>
      <c r="C142" s="150">
        <v>36</v>
      </c>
      <c r="F142" s="89">
        <v>36</v>
      </c>
    </row>
    <row r="143" spans="1:6">
      <c r="A143" s="89" t="s">
        <v>477</v>
      </c>
      <c r="B143" s="89" t="s">
        <v>478</v>
      </c>
      <c r="C143" s="150">
        <v>4</v>
      </c>
      <c r="E143" s="150">
        <v>3</v>
      </c>
      <c r="F143" s="89">
        <v>7</v>
      </c>
    </row>
    <row r="144" spans="1:6">
      <c r="A144" s="89" t="s">
        <v>479</v>
      </c>
      <c r="B144" s="89" t="s">
        <v>480</v>
      </c>
      <c r="C144" s="150">
        <v>17</v>
      </c>
      <c r="F144" s="89">
        <v>17</v>
      </c>
    </row>
    <row r="145" spans="1:6">
      <c r="A145" s="89" t="s">
        <v>919</v>
      </c>
      <c r="B145" s="89" t="s">
        <v>920</v>
      </c>
      <c r="C145" s="150">
        <v>27</v>
      </c>
      <c r="F145" s="89">
        <v>27</v>
      </c>
    </row>
    <row r="146" spans="1:6">
      <c r="A146" s="89" t="s">
        <v>697</v>
      </c>
      <c r="B146" s="89" t="s">
        <v>698</v>
      </c>
      <c r="C146" s="150">
        <v>2</v>
      </c>
      <c r="F146" s="89">
        <v>2</v>
      </c>
    </row>
    <row r="147" spans="1:6">
      <c r="A147" s="89" t="s">
        <v>593</v>
      </c>
      <c r="B147" s="89" t="s">
        <v>123</v>
      </c>
      <c r="C147" s="150">
        <v>221</v>
      </c>
      <c r="D147" s="150">
        <v>18</v>
      </c>
      <c r="E147" s="150">
        <v>25</v>
      </c>
      <c r="F147" s="89">
        <v>264</v>
      </c>
    </row>
    <row r="148" spans="1:6">
      <c r="A148" s="89" t="s">
        <v>39</v>
      </c>
      <c r="B148" s="89" t="s">
        <v>40</v>
      </c>
      <c r="C148" s="150">
        <v>471</v>
      </c>
      <c r="D148" s="150">
        <v>488</v>
      </c>
      <c r="E148" s="150">
        <v>306</v>
      </c>
      <c r="F148" s="89">
        <v>1265</v>
      </c>
    </row>
    <row r="149" spans="1:6">
      <c r="A149" s="89" t="s">
        <v>241</v>
      </c>
      <c r="B149" s="89" t="s">
        <v>242</v>
      </c>
      <c r="C149" s="150">
        <v>102</v>
      </c>
      <c r="D149" s="150">
        <v>12</v>
      </c>
      <c r="E149" s="150">
        <v>6</v>
      </c>
      <c r="F149" s="89">
        <v>120</v>
      </c>
    </row>
    <row r="150" spans="1:6">
      <c r="A150" s="89" t="s">
        <v>41</v>
      </c>
      <c r="B150" s="89" t="s">
        <v>42</v>
      </c>
      <c r="C150" s="150">
        <v>75</v>
      </c>
      <c r="D150" s="150">
        <v>15</v>
      </c>
      <c r="E150" s="150">
        <v>7</v>
      </c>
      <c r="F150" s="89">
        <v>97</v>
      </c>
    </row>
    <row r="151" spans="1:6">
      <c r="A151" s="89" t="s">
        <v>83</v>
      </c>
      <c r="B151" s="89" t="s">
        <v>699</v>
      </c>
      <c r="C151" s="150">
        <v>12</v>
      </c>
      <c r="E151" s="150">
        <v>1</v>
      </c>
      <c r="F151" s="89">
        <v>13</v>
      </c>
    </row>
    <row r="152" spans="1:6">
      <c r="A152" s="89" t="s">
        <v>85</v>
      </c>
      <c r="B152" s="89" t="s">
        <v>86</v>
      </c>
      <c r="D152" s="150">
        <v>15</v>
      </c>
      <c r="F152" s="89">
        <v>15</v>
      </c>
    </row>
    <row r="153" spans="1:6">
      <c r="A153" s="89" t="s">
        <v>91</v>
      </c>
      <c r="B153" s="89" t="s">
        <v>92</v>
      </c>
      <c r="C153" s="150">
        <v>3</v>
      </c>
      <c r="F153" s="89">
        <v>3</v>
      </c>
    </row>
    <row r="154" spans="1:6">
      <c r="A154" s="89" t="s">
        <v>94</v>
      </c>
      <c r="B154" s="89" t="s">
        <v>95</v>
      </c>
      <c r="D154" s="150">
        <v>26</v>
      </c>
      <c r="E154" s="150">
        <v>8</v>
      </c>
      <c r="F154" s="89">
        <v>34</v>
      </c>
    </row>
    <row r="155" spans="1:6">
      <c r="A155" s="89" t="s">
        <v>97</v>
      </c>
      <c r="B155" s="151" t="s">
        <v>98</v>
      </c>
      <c r="C155" s="150">
        <v>11</v>
      </c>
      <c r="D155" s="150">
        <v>32</v>
      </c>
      <c r="E155" s="150">
        <v>24</v>
      </c>
      <c r="F155" s="89">
        <v>67</v>
      </c>
    </row>
    <row r="156" spans="1:6">
      <c r="A156" s="89" t="s">
        <v>188</v>
      </c>
      <c r="B156" s="151" t="s">
        <v>189</v>
      </c>
      <c r="E156" s="150">
        <v>34</v>
      </c>
      <c r="F156" s="89">
        <v>34</v>
      </c>
    </row>
    <row r="157" spans="1:6">
      <c r="A157" s="89" t="s">
        <v>80</v>
      </c>
      <c r="B157" s="89" t="s">
        <v>81</v>
      </c>
      <c r="C157" s="150">
        <v>8</v>
      </c>
      <c r="F157" s="89">
        <v>8</v>
      </c>
    </row>
    <row r="158" spans="1:6">
      <c r="A158" s="89" t="s">
        <v>206</v>
      </c>
      <c r="B158" s="89" t="s">
        <v>207</v>
      </c>
      <c r="C158" s="150">
        <v>3</v>
      </c>
      <c r="F158" s="89">
        <v>3</v>
      </c>
    </row>
    <row r="159" spans="1:6">
      <c r="A159" s="89" t="s">
        <v>122</v>
      </c>
      <c r="B159" s="89" t="s">
        <v>585</v>
      </c>
      <c r="E159" s="150">
        <v>3</v>
      </c>
      <c r="F159" s="89">
        <v>3</v>
      </c>
    </row>
    <row r="160" spans="1:6">
      <c r="A160" s="89" t="s">
        <v>105</v>
      </c>
      <c r="B160" s="89" t="s">
        <v>483</v>
      </c>
      <c r="D160" s="150">
        <v>7</v>
      </c>
      <c r="F160" s="89">
        <v>7</v>
      </c>
    </row>
    <row r="161" spans="1:6">
      <c r="A161" s="89" t="s">
        <v>195</v>
      </c>
      <c r="B161" s="89" t="s">
        <v>586</v>
      </c>
      <c r="D161" s="150">
        <v>1</v>
      </c>
      <c r="F161" s="89">
        <v>1</v>
      </c>
    </row>
    <row r="162" spans="1:6">
      <c r="A162" s="89" t="s">
        <v>299</v>
      </c>
      <c r="B162" s="89" t="s">
        <v>300</v>
      </c>
      <c r="C162" s="150">
        <v>3</v>
      </c>
      <c r="D162" s="150">
        <v>9</v>
      </c>
      <c r="E162" s="150">
        <v>1</v>
      </c>
      <c r="F162" s="89">
        <v>13</v>
      </c>
    </row>
    <row r="163" spans="1:6">
      <c r="A163" s="89" t="s">
        <v>484</v>
      </c>
      <c r="B163" s="89" t="s">
        <v>485</v>
      </c>
      <c r="D163" s="150">
        <v>2</v>
      </c>
      <c r="F163" s="89">
        <v>2</v>
      </c>
    </row>
    <row r="164" spans="1:6">
      <c r="A164" s="89" t="s">
        <v>301</v>
      </c>
      <c r="B164" s="89" t="s">
        <v>302</v>
      </c>
      <c r="C164" s="150">
        <v>2</v>
      </c>
      <c r="F164" s="89">
        <v>2</v>
      </c>
    </row>
    <row r="165" spans="1:6">
      <c r="A165" s="89" t="s">
        <v>486</v>
      </c>
      <c r="B165" s="89" t="s">
        <v>487</v>
      </c>
      <c r="D165" s="150">
        <v>18</v>
      </c>
      <c r="F165" s="89">
        <v>18</v>
      </c>
    </row>
    <row r="166" spans="1:6">
      <c r="A166" s="89" t="s">
        <v>771</v>
      </c>
      <c r="B166" s="89" t="s">
        <v>318</v>
      </c>
      <c r="C166" s="150">
        <v>19</v>
      </c>
      <c r="F166" s="89">
        <v>19</v>
      </c>
    </row>
    <row r="167" spans="1:6">
      <c r="A167" s="89" t="s">
        <v>317</v>
      </c>
      <c r="B167" s="89" t="s">
        <v>318</v>
      </c>
      <c r="C167" s="150">
        <v>4</v>
      </c>
      <c r="D167" s="150">
        <v>117</v>
      </c>
      <c r="F167" s="89">
        <v>121</v>
      </c>
    </row>
    <row r="168" spans="1:6">
      <c r="A168" s="89" t="s">
        <v>1104</v>
      </c>
      <c r="B168" s="89" t="s">
        <v>1105</v>
      </c>
      <c r="C168" s="150">
        <v>10</v>
      </c>
      <c r="F168" s="89">
        <v>10</v>
      </c>
    </row>
    <row r="169" spans="1:6">
      <c r="A169" s="89" t="s">
        <v>651</v>
      </c>
      <c r="B169" s="89" t="s">
        <v>652</v>
      </c>
      <c r="C169" s="150">
        <v>2</v>
      </c>
      <c r="F169" s="89">
        <v>2</v>
      </c>
    </row>
    <row r="170" spans="1:6">
      <c r="A170" s="89" t="s">
        <v>1106</v>
      </c>
      <c r="B170" s="89" t="s">
        <v>1107</v>
      </c>
      <c r="C170" s="150">
        <v>10</v>
      </c>
      <c r="F170" s="89">
        <v>10</v>
      </c>
    </row>
    <row r="171" spans="1:6">
      <c r="A171" s="89" t="s">
        <v>153</v>
      </c>
      <c r="B171" s="89" t="s">
        <v>154</v>
      </c>
      <c r="C171" s="150">
        <v>2559</v>
      </c>
      <c r="D171" s="150">
        <v>437</v>
      </c>
      <c r="E171" s="150">
        <v>31</v>
      </c>
      <c r="F171" s="89">
        <v>3027</v>
      </c>
    </row>
    <row r="172" spans="1:6">
      <c r="A172" s="89" t="s">
        <v>1108</v>
      </c>
      <c r="B172" s="89" t="s">
        <v>1109</v>
      </c>
      <c r="C172" s="150">
        <v>2</v>
      </c>
      <c r="F172" s="89">
        <v>2</v>
      </c>
    </row>
    <row r="173" spans="1:6">
      <c r="A173" s="89" t="s">
        <v>1110</v>
      </c>
      <c r="B173" s="89" t="s">
        <v>1111</v>
      </c>
      <c r="C173" s="150">
        <v>6</v>
      </c>
      <c r="F173" s="89">
        <v>6</v>
      </c>
    </row>
    <row r="174" spans="1:6">
      <c r="A174" s="89" t="s">
        <v>490</v>
      </c>
      <c r="B174" s="89" t="s">
        <v>491</v>
      </c>
      <c r="C174" s="150">
        <v>2</v>
      </c>
      <c r="F174" s="89">
        <v>2</v>
      </c>
    </row>
    <row r="175" spans="1:6">
      <c r="A175" s="89" t="s">
        <v>1112</v>
      </c>
      <c r="B175" s="89" t="s">
        <v>1113</v>
      </c>
      <c r="C175" s="150">
        <v>64</v>
      </c>
      <c r="F175" s="89">
        <v>64</v>
      </c>
    </row>
    <row r="176" spans="1:6">
      <c r="A176" s="89" t="s">
        <v>700</v>
      </c>
      <c r="B176" s="89" t="s">
        <v>152</v>
      </c>
      <c r="E176" s="150">
        <v>7</v>
      </c>
      <c r="F176" s="89">
        <v>7</v>
      </c>
    </row>
    <row r="177" spans="1:6">
      <c r="A177" s="89" t="s">
        <v>701</v>
      </c>
      <c r="B177" s="89" t="s">
        <v>152</v>
      </c>
      <c r="E177" s="150">
        <v>3</v>
      </c>
      <c r="F177" s="89">
        <v>3</v>
      </c>
    </row>
    <row r="178" spans="1:6">
      <c r="A178" s="89" t="s">
        <v>208</v>
      </c>
      <c r="B178" s="89" t="s">
        <v>152</v>
      </c>
      <c r="C178" s="150">
        <v>1376</v>
      </c>
      <c r="D178" s="150">
        <v>375</v>
      </c>
      <c r="E178" s="150">
        <v>236</v>
      </c>
      <c r="F178" s="89">
        <v>1987</v>
      </c>
    </row>
    <row r="179" spans="1:6">
      <c r="A179" s="89" t="s">
        <v>151</v>
      </c>
      <c r="B179" s="151" t="s">
        <v>152</v>
      </c>
      <c r="C179" s="150">
        <v>8</v>
      </c>
      <c r="F179" s="89">
        <v>8</v>
      </c>
    </row>
    <row r="180" spans="1:6">
      <c r="A180" s="89" t="s">
        <v>653</v>
      </c>
      <c r="B180" s="89" t="s">
        <v>654</v>
      </c>
      <c r="C180" s="150">
        <v>6</v>
      </c>
      <c r="F180" s="89">
        <v>6</v>
      </c>
    </row>
    <row r="181" spans="1:6">
      <c r="A181" s="89" t="s">
        <v>159</v>
      </c>
      <c r="B181" s="89" t="s">
        <v>492</v>
      </c>
      <c r="C181" s="150">
        <v>606</v>
      </c>
      <c r="D181" s="150">
        <v>202</v>
      </c>
      <c r="E181" s="150">
        <v>79</v>
      </c>
      <c r="F181" s="89">
        <v>887</v>
      </c>
    </row>
    <row r="182" spans="1:6">
      <c r="A182" s="89" t="s">
        <v>493</v>
      </c>
      <c r="B182" s="89" t="s">
        <v>494</v>
      </c>
      <c r="C182" s="150">
        <v>45</v>
      </c>
      <c r="D182" s="150">
        <v>16</v>
      </c>
      <c r="F182" s="89">
        <v>61</v>
      </c>
    </row>
    <row r="183" spans="1:6">
      <c r="A183" s="89" t="s">
        <v>702</v>
      </c>
      <c r="B183" s="89" t="s">
        <v>703</v>
      </c>
      <c r="C183" s="150">
        <v>3</v>
      </c>
      <c r="F183" s="89">
        <v>3</v>
      </c>
    </row>
    <row r="184" spans="1:6">
      <c r="A184" s="89" t="s">
        <v>495</v>
      </c>
      <c r="B184" s="89" t="s">
        <v>496</v>
      </c>
      <c r="C184" s="150">
        <v>3</v>
      </c>
      <c r="E184" s="150">
        <v>2</v>
      </c>
      <c r="F184" s="89">
        <v>5</v>
      </c>
    </row>
    <row r="185" spans="1:6">
      <c r="A185" s="89" t="s">
        <v>655</v>
      </c>
      <c r="B185" s="89" t="s">
        <v>656</v>
      </c>
      <c r="C185" s="150">
        <v>3</v>
      </c>
      <c r="F185" s="89">
        <v>3</v>
      </c>
    </row>
    <row r="186" spans="1:6">
      <c r="A186" s="89" t="s">
        <v>607</v>
      </c>
      <c r="B186" s="89" t="s">
        <v>608</v>
      </c>
      <c r="C186" s="150">
        <v>2</v>
      </c>
      <c r="F186" s="89">
        <v>2</v>
      </c>
    </row>
    <row r="187" spans="1:6">
      <c r="A187" s="89" t="s">
        <v>933</v>
      </c>
      <c r="B187" s="89" t="s">
        <v>934</v>
      </c>
      <c r="C187" s="150">
        <v>1</v>
      </c>
      <c r="F187" s="89">
        <v>1</v>
      </c>
    </row>
    <row r="188" spans="1:6">
      <c r="A188" s="89" t="s">
        <v>291</v>
      </c>
      <c r="B188" s="89" t="s">
        <v>292</v>
      </c>
      <c r="C188" s="150">
        <v>10</v>
      </c>
      <c r="D188" s="150">
        <v>161</v>
      </c>
      <c r="E188" s="150">
        <v>136</v>
      </c>
      <c r="F188" s="89">
        <v>307</v>
      </c>
    </row>
    <row r="189" spans="1:6">
      <c r="A189" s="89" t="s">
        <v>295</v>
      </c>
      <c r="B189" s="89" t="s">
        <v>292</v>
      </c>
      <c r="C189" s="150">
        <v>197</v>
      </c>
      <c r="D189" s="150">
        <v>69</v>
      </c>
      <c r="F189" s="89">
        <v>266</v>
      </c>
    </row>
    <row r="190" spans="1:6">
      <c r="A190" s="89" t="s">
        <v>497</v>
      </c>
      <c r="B190" s="89" t="s">
        <v>292</v>
      </c>
      <c r="C190" s="150">
        <v>63</v>
      </c>
      <c r="D190" s="150">
        <v>20</v>
      </c>
      <c r="E190" s="150">
        <v>9</v>
      </c>
      <c r="F190" s="89">
        <v>92</v>
      </c>
    </row>
    <row r="191" spans="1:6">
      <c r="A191" s="89" t="s">
        <v>32</v>
      </c>
      <c r="B191" s="89" t="s">
        <v>33</v>
      </c>
      <c r="C191" s="150">
        <v>919</v>
      </c>
      <c r="D191" s="150">
        <v>177</v>
      </c>
      <c r="F191" s="89">
        <v>1096</v>
      </c>
    </row>
    <row r="192" spans="1:6">
      <c r="A192" s="89" t="s">
        <v>303</v>
      </c>
      <c r="B192" s="89" t="s">
        <v>33</v>
      </c>
      <c r="D192" s="150">
        <v>1</v>
      </c>
      <c r="F192" s="89">
        <v>1</v>
      </c>
    </row>
    <row r="193" spans="1:6">
      <c r="A193" s="89" t="s">
        <v>587</v>
      </c>
      <c r="B193" s="89" t="s">
        <v>33</v>
      </c>
      <c r="C193" s="150">
        <v>48</v>
      </c>
      <c r="F193" s="89">
        <v>48</v>
      </c>
    </row>
    <row r="194" spans="1:6">
      <c r="A194" s="89" t="s">
        <v>704</v>
      </c>
      <c r="B194" s="89" t="s">
        <v>33</v>
      </c>
      <c r="C194" s="150">
        <v>42</v>
      </c>
      <c r="F194" s="89">
        <v>42</v>
      </c>
    </row>
    <row r="195" spans="1:6">
      <c r="A195" s="89" t="s">
        <v>498</v>
      </c>
      <c r="B195" s="89" t="s">
        <v>33</v>
      </c>
      <c r="C195" s="150">
        <v>10</v>
      </c>
      <c r="F195" s="89">
        <v>10</v>
      </c>
    </row>
    <row r="196" spans="1:6">
      <c r="A196" s="89" t="s">
        <v>499</v>
      </c>
      <c r="B196" s="151" t="s">
        <v>500</v>
      </c>
      <c r="C196" s="150">
        <v>54</v>
      </c>
      <c r="D196" s="150">
        <v>94</v>
      </c>
      <c r="E196" s="150">
        <v>50</v>
      </c>
      <c r="F196" s="89">
        <v>198</v>
      </c>
    </row>
    <row r="197" spans="1:6">
      <c r="A197" s="89" t="s">
        <v>705</v>
      </c>
      <c r="B197" s="89" t="s">
        <v>500</v>
      </c>
      <c r="E197" s="150">
        <v>1</v>
      </c>
      <c r="F197" s="89">
        <v>1</v>
      </c>
    </row>
    <row r="198" spans="1:6">
      <c r="A198" s="89" t="s">
        <v>501</v>
      </c>
      <c r="B198" s="89" t="s">
        <v>294</v>
      </c>
      <c r="C198" s="150">
        <v>89</v>
      </c>
      <c r="D198" s="150">
        <v>6</v>
      </c>
      <c r="F198" s="89">
        <v>95</v>
      </c>
    </row>
    <row r="199" spans="1:6">
      <c r="A199" s="89" t="s">
        <v>293</v>
      </c>
      <c r="B199" s="89" t="s">
        <v>294</v>
      </c>
      <c r="C199" s="150">
        <v>17</v>
      </c>
      <c r="D199" s="150">
        <v>69</v>
      </c>
      <c r="F199" s="89">
        <v>86</v>
      </c>
    </row>
    <row r="200" spans="1:6">
      <c r="A200" s="89" t="s">
        <v>161</v>
      </c>
      <c r="B200" s="89" t="s">
        <v>294</v>
      </c>
      <c r="D200" s="150">
        <v>59</v>
      </c>
      <c r="E200" s="150">
        <v>53</v>
      </c>
      <c r="F200" s="89">
        <v>112</v>
      </c>
    </row>
    <row r="201" spans="1:6">
      <c r="A201" s="89" t="s">
        <v>502</v>
      </c>
      <c r="B201" s="89" t="s">
        <v>294</v>
      </c>
      <c r="C201" s="150">
        <v>13</v>
      </c>
      <c r="F201" s="89">
        <v>13</v>
      </c>
    </row>
    <row r="202" spans="1:6">
      <c r="A202" s="89" t="s">
        <v>935</v>
      </c>
      <c r="B202" s="89" t="s">
        <v>294</v>
      </c>
      <c r="C202" s="150">
        <v>1</v>
      </c>
      <c r="F202" s="89">
        <v>1</v>
      </c>
    </row>
    <row r="203" spans="1:6">
      <c r="A203" s="89" t="s">
        <v>503</v>
      </c>
      <c r="B203" s="89" t="s">
        <v>294</v>
      </c>
      <c r="C203" s="150">
        <v>411</v>
      </c>
      <c r="D203" s="150">
        <v>95</v>
      </c>
      <c r="E203" s="150">
        <v>64</v>
      </c>
      <c r="F203" s="89">
        <v>570</v>
      </c>
    </row>
    <row r="204" spans="1:6">
      <c r="A204" s="89" t="s">
        <v>304</v>
      </c>
      <c r="B204" s="89" t="s">
        <v>294</v>
      </c>
      <c r="C204" s="150">
        <v>2</v>
      </c>
      <c r="D204" s="150">
        <v>17</v>
      </c>
      <c r="E204" s="150">
        <v>6</v>
      </c>
      <c r="F204" s="89">
        <v>25</v>
      </c>
    </row>
    <row r="205" spans="1:6">
      <c r="A205" s="89" t="s">
        <v>504</v>
      </c>
      <c r="B205" s="89" t="s">
        <v>505</v>
      </c>
      <c r="D205" s="150">
        <v>132</v>
      </c>
      <c r="F205" s="89">
        <v>132</v>
      </c>
    </row>
    <row r="206" spans="1:6">
      <c r="A206" s="89" t="s">
        <v>1114</v>
      </c>
      <c r="B206" s="89" t="s">
        <v>1115</v>
      </c>
      <c r="C206" s="150">
        <v>4</v>
      </c>
      <c r="F206" s="89">
        <v>4</v>
      </c>
    </row>
    <row r="207" spans="1:6">
      <c r="A207" s="89" t="s">
        <v>1116</v>
      </c>
      <c r="B207" s="89" t="s">
        <v>1115</v>
      </c>
      <c r="C207" s="150">
        <v>4</v>
      </c>
      <c r="F207" s="89">
        <v>4</v>
      </c>
    </row>
    <row r="208" spans="1:6">
      <c r="A208" s="89" t="s">
        <v>1117</v>
      </c>
      <c r="B208" s="89" t="s">
        <v>1115</v>
      </c>
      <c r="C208" s="150">
        <v>4</v>
      </c>
      <c r="F208" s="89">
        <v>4</v>
      </c>
    </row>
    <row r="209" spans="1:6">
      <c r="A209" s="89" t="s">
        <v>1118</v>
      </c>
      <c r="B209" s="89" t="s">
        <v>1119</v>
      </c>
      <c r="C209" s="150">
        <v>4</v>
      </c>
      <c r="F209" s="89">
        <v>4</v>
      </c>
    </row>
    <row r="210" spans="1:6">
      <c r="A210" s="89" t="s">
        <v>1120</v>
      </c>
      <c r="B210" s="89" t="s">
        <v>1119</v>
      </c>
      <c r="C210" s="150">
        <v>6</v>
      </c>
      <c r="F210" s="89">
        <v>6</v>
      </c>
    </row>
    <row r="211" spans="1:6">
      <c r="A211" s="89" t="s">
        <v>1121</v>
      </c>
      <c r="B211" s="89" t="s">
        <v>1122</v>
      </c>
      <c r="C211" s="150">
        <v>3</v>
      </c>
      <c r="F211" s="89">
        <v>3</v>
      </c>
    </row>
    <row r="212" spans="1:6">
      <c r="A212" s="89" t="s">
        <v>1123</v>
      </c>
      <c r="B212" s="89" t="s">
        <v>1124</v>
      </c>
      <c r="C212" s="150">
        <v>14</v>
      </c>
      <c r="F212" s="89">
        <v>14</v>
      </c>
    </row>
    <row r="213" spans="1:6">
      <c r="A213" s="89" t="s">
        <v>1125</v>
      </c>
      <c r="B213" s="89" t="s">
        <v>1126</v>
      </c>
      <c r="C213" s="150">
        <v>20</v>
      </c>
      <c r="F213" s="89">
        <v>20</v>
      </c>
    </row>
    <row r="214" spans="1:6">
      <c r="A214" s="340" t="s">
        <v>1127</v>
      </c>
      <c r="B214" s="89" t="s">
        <v>1128</v>
      </c>
      <c r="C214" s="150">
        <v>2</v>
      </c>
      <c r="F214" s="89">
        <v>2</v>
      </c>
    </row>
    <row r="215" spans="1:6">
      <c r="A215" s="89" t="s">
        <v>706</v>
      </c>
      <c r="B215" s="89" t="s">
        <v>707</v>
      </c>
      <c r="E215" s="150">
        <v>1</v>
      </c>
      <c r="F215" s="89">
        <v>1</v>
      </c>
    </row>
    <row r="216" spans="1:6">
      <c r="A216" s="89" t="s">
        <v>506</v>
      </c>
      <c r="B216" s="89" t="s">
        <v>507</v>
      </c>
      <c r="C216" s="150">
        <v>40</v>
      </c>
      <c r="D216" s="150">
        <v>40</v>
      </c>
      <c r="E216" s="150">
        <v>78</v>
      </c>
      <c r="F216" s="89">
        <v>158</v>
      </c>
    </row>
    <row r="217" spans="1:6">
      <c r="A217" s="89" t="s">
        <v>508</v>
      </c>
      <c r="B217" s="89" t="s">
        <v>362</v>
      </c>
      <c r="C217" s="150">
        <v>1</v>
      </c>
      <c r="E217" s="150">
        <v>7</v>
      </c>
      <c r="F217" s="89">
        <v>8</v>
      </c>
    </row>
    <row r="218" spans="1:6">
      <c r="A218" s="89" t="s">
        <v>509</v>
      </c>
      <c r="B218" s="89" t="s">
        <v>362</v>
      </c>
      <c r="C218" s="150">
        <v>256</v>
      </c>
      <c r="D218" s="150">
        <v>2</v>
      </c>
      <c r="E218" s="150">
        <v>26</v>
      </c>
      <c r="F218" s="89">
        <v>284</v>
      </c>
    </row>
    <row r="219" spans="1:6">
      <c r="A219" s="89" t="s">
        <v>708</v>
      </c>
      <c r="B219" s="89" t="s">
        <v>362</v>
      </c>
      <c r="E219" s="150">
        <v>6</v>
      </c>
      <c r="F219" s="89">
        <v>6</v>
      </c>
    </row>
    <row r="220" spans="1:6">
      <c r="A220" s="89" t="s">
        <v>510</v>
      </c>
      <c r="B220" s="89" t="s">
        <v>362</v>
      </c>
      <c r="C220" s="150">
        <v>13</v>
      </c>
      <c r="E220" s="150">
        <v>8</v>
      </c>
      <c r="F220" s="89">
        <v>21</v>
      </c>
    </row>
    <row r="221" spans="1:6">
      <c r="A221" s="89" t="s">
        <v>361</v>
      </c>
      <c r="B221" s="89" t="s">
        <v>362</v>
      </c>
      <c r="C221" s="150">
        <v>304</v>
      </c>
      <c r="D221" s="150">
        <v>148</v>
      </c>
      <c r="E221" s="150">
        <v>83</v>
      </c>
      <c r="F221" s="89">
        <v>535</v>
      </c>
    </row>
    <row r="222" spans="1:6">
      <c r="A222" s="89" t="s">
        <v>874</v>
      </c>
      <c r="B222" s="89" t="s">
        <v>362</v>
      </c>
      <c r="C222" s="150">
        <v>452</v>
      </c>
      <c r="F222" s="89">
        <v>452</v>
      </c>
    </row>
    <row r="223" spans="1:6">
      <c r="A223" s="89" t="s">
        <v>709</v>
      </c>
      <c r="B223" s="89" t="s">
        <v>362</v>
      </c>
      <c r="E223" s="150">
        <v>4</v>
      </c>
      <c r="F223" s="89">
        <v>4</v>
      </c>
    </row>
    <row r="224" spans="1:6">
      <c r="A224" s="89" t="s">
        <v>511</v>
      </c>
      <c r="B224" s="89" t="s">
        <v>362</v>
      </c>
      <c r="C224" s="150">
        <v>9</v>
      </c>
      <c r="F224" s="89">
        <v>9</v>
      </c>
    </row>
    <row r="225" spans="1:6">
      <c r="A225" s="89" t="s">
        <v>710</v>
      </c>
      <c r="B225" s="89" t="s">
        <v>512</v>
      </c>
      <c r="C225" s="150">
        <v>4</v>
      </c>
      <c r="E225" s="150">
        <v>1</v>
      </c>
      <c r="F225" s="89">
        <v>5</v>
      </c>
    </row>
    <row r="226" spans="1:6">
      <c r="A226" s="89" t="s">
        <v>711</v>
      </c>
      <c r="B226" s="89" t="s">
        <v>512</v>
      </c>
      <c r="E226" s="150">
        <v>1</v>
      </c>
      <c r="F226" s="89">
        <v>1</v>
      </c>
    </row>
    <row r="227" spans="1:6">
      <c r="A227" s="89" t="s">
        <v>712</v>
      </c>
      <c r="B227" s="89" t="s">
        <v>356</v>
      </c>
      <c r="C227" s="150">
        <v>5</v>
      </c>
      <c r="D227" s="150">
        <v>1</v>
      </c>
      <c r="E227" s="150">
        <v>2</v>
      </c>
      <c r="F227" s="89">
        <v>8</v>
      </c>
    </row>
    <row r="228" spans="1:6">
      <c r="A228" s="151" t="s">
        <v>355</v>
      </c>
      <c r="B228" s="89" t="s">
        <v>356</v>
      </c>
      <c r="C228" s="150">
        <v>680</v>
      </c>
      <c r="D228" s="150">
        <v>91</v>
      </c>
      <c r="E228" s="150">
        <v>116</v>
      </c>
      <c r="F228" s="89">
        <v>887</v>
      </c>
    </row>
    <row r="229" spans="1:6">
      <c r="A229" s="89" t="s">
        <v>657</v>
      </c>
      <c r="B229" s="89" t="s">
        <v>356</v>
      </c>
      <c r="C229" s="150">
        <v>54</v>
      </c>
      <c r="F229" s="89">
        <v>54</v>
      </c>
    </row>
    <row r="230" spans="1:6">
      <c r="A230" s="89" t="s">
        <v>713</v>
      </c>
      <c r="B230" s="89" t="s">
        <v>356</v>
      </c>
      <c r="E230" s="150">
        <v>10</v>
      </c>
      <c r="F230" s="89">
        <v>10</v>
      </c>
    </row>
    <row r="231" spans="1:6">
      <c r="A231" s="89" t="s">
        <v>714</v>
      </c>
      <c r="B231" s="89" t="s">
        <v>356</v>
      </c>
      <c r="E231" s="150">
        <v>1</v>
      </c>
      <c r="F231" s="89">
        <v>1</v>
      </c>
    </row>
    <row r="232" spans="1:6">
      <c r="A232" s="89" t="s">
        <v>715</v>
      </c>
      <c r="B232" s="89" t="s">
        <v>356</v>
      </c>
      <c r="C232" s="150">
        <v>13</v>
      </c>
      <c r="E232" s="150">
        <v>4</v>
      </c>
      <c r="F232" s="89">
        <v>17</v>
      </c>
    </row>
    <row r="233" spans="1:6">
      <c r="A233" s="89" t="s">
        <v>513</v>
      </c>
      <c r="B233" s="89" t="s">
        <v>356</v>
      </c>
      <c r="C233" s="150">
        <v>1</v>
      </c>
      <c r="F233" s="89">
        <v>1</v>
      </c>
    </row>
    <row r="234" spans="1:6">
      <c r="A234" s="89" t="s">
        <v>716</v>
      </c>
      <c r="B234" s="89" t="s">
        <v>356</v>
      </c>
      <c r="C234" s="150">
        <v>8</v>
      </c>
      <c r="E234" s="150">
        <v>2</v>
      </c>
      <c r="F234" s="89">
        <v>10</v>
      </c>
    </row>
    <row r="235" spans="1:6">
      <c r="A235" s="89" t="s">
        <v>717</v>
      </c>
      <c r="B235" s="89" t="s">
        <v>356</v>
      </c>
      <c r="C235" s="150">
        <v>110</v>
      </c>
      <c r="D235" s="150">
        <v>14</v>
      </c>
      <c r="E235" s="150">
        <v>29</v>
      </c>
      <c r="F235" s="89">
        <v>153</v>
      </c>
    </row>
    <row r="236" spans="1:6">
      <c r="A236" s="89" t="s">
        <v>718</v>
      </c>
      <c r="B236" s="89" t="s">
        <v>362</v>
      </c>
      <c r="E236" s="150">
        <v>11</v>
      </c>
      <c r="F236" s="89">
        <v>11</v>
      </c>
    </row>
    <row r="237" spans="1:6">
      <c r="A237" s="151" t="s">
        <v>772</v>
      </c>
      <c r="B237" s="89" t="s">
        <v>362</v>
      </c>
      <c r="C237" s="150">
        <v>7</v>
      </c>
      <c r="F237" s="89">
        <v>7</v>
      </c>
    </row>
    <row r="238" spans="1:6">
      <c r="A238" s="89" t="s">
        <v>514</v>
      </c>
      <c r="B238" s="89" t="s">
        <v>362</v>
      </c>
      <c r="C238" s="150">
        <v>11</v>
      </c>
      <c r="F238" s="89">
        <v>11</v>
      </c>
    </row>
    <row r="239" spans="1:6">
      <c r="A239" s="89" t="s">
        <v>609</v>
      </c>
      <c r="B239" s="89" t="s">
        <v>362</v>
      </c>
      <c r="C239" s="150">
        <v>107</v>
      </c>
      <c r="D239" s="150">
        <v>17</v>
      </c>
      <c r="E239" s="150">
        <v>45</v>
      </c>
      <c r="F239" s="89">
        <v>169</v>
      </c>
    </row>
    <row r="240" spans="1:6">
      <c r="A240" s="89" t="s">
        <v>515</v>
      </c>
      <c r="B240" s="89" t="s">
        <v>362</v>
      </c>
      <c r="C240" s="150">
        <v>2</v>
      </c>
      <c r="E240" s="150">
        <v>5</v>
      </c>
      <c r="F240" s="89">
        <v>7</v>
      </c>
    </row>
    <row r="241" spans="1:6">
      <c r="A241" s="89" t="s">
        <v>516</v>
      </c>
      <c r="B241" s="89" t="s">
        <v>362</v>
      </c>
      <c r="C241" s="150">
        <v>76</v>
      </c>
      <c r="D241" s="150">
        <v>8</v>
      </c>
      <c r="E241" s="150">
        <v>8</v>
      </c>
      <c r="F241" s="89">
        <v>92</v>
      </c>
    </row>
    <row r="242" spans="1:6">
      <c r="A242" s="89" t="s">
        <v>719</v>
      </c>
      <c r="B242" s="89" t="s">
        <v>362</v>
      </c>
      <c r="C242" s="150">
        <v>86</v>
      </c>
      <c r="D242" s="150">
        <v>7</v>
      </c>
      <c r="E242" s="150">
        <v>6</v>
      </c>
      <c r="F242" s="89">
        <v>99</v>
      </c>
    </row>
    <row r="243" spans="1:6">
      <c r="A243" s="89" t="s">
        <v>517</v>
      </c>
      <c r="B243" s="89" t="s">
        <v>362</v>
      </c>
      <c r="C243" s="150">
        <v>126</v>
      </c>
      <c r="D243" s="150">
        <v>15</v>
      </c>
      <c r="E243" s="150">
        <v>23</v>
      </c>
      <c r="F243" s="89">
        <v>164</v>
      </c>
    </row>
    <row r="244" spans="1:6">
      <c r="A244" s="89" t="s">
        <v>518</v>
      </c>
      <c r="B244" s="89" t="s">
        <v>362</v>
      </c>
      <c r="C244" s="150">
        <v>97</v>
      </c>
      <c r="D244" s="150">
        <v>4</v>
      </c>
      <c r="E244" s="150">
        <v>3</v>
      </c>
      <c r="F244" s="89">
        <v>104</v>
      </c>
    </row>
    <row r="245" spans="1:6">
      <c r="A245" s="89" t="s">
        <v>720</v>
      </c>
      <c r="B245" s="89" t="s">
        <v>362</v>
      </c>
      <c r="C245" s="150">
        <v>2</v>
      </c>
      <c r="E245" s="150">
        <v>2</v>
      </c>
      <c r="F245" s="89">
        <v>4</v>
      </c>
    </row>
    <row r="246" spans="1:6">
      <c r="A246" s="89" t="s">
        <v>357</v>
      </c>
      <c r="B246" s="89" t="s">
        <v>358</v>
      </c>
      <c r="C246" s="150">
        <v>1637</v>
      </c>
      <c r="D246" s="150">
        <v>179</v>
      </c>
      <c r="E246" s="150">
        <v>80</v>
      </c>
      <c r="F246" s="89">
        <v>1896</v>
      </c>
    </row>
    <row r="247" spans="1:6">
      <c r="A247" s="89" t="s">
        <v>721</v>
      </c>
      <c r="B247" s="89" t="s">
        <v>362</v>
      </c>
      <c r="C247" s="150">
        <v>12</v>
      </c>
      <c r="E247" s="150">
        <v>8</v>
      </c>
      <c r="F247" s="89">
        <v>20</v>
      </c>
    </row>
    <row r="248" spans="1:6">
      <c r="A248" s="89" t="s">
        <v>773</v>
      </c>
      <c r="B248" s="89" t="s">
        <v>356</v>
      </c>
      <c r="C248" s="150">
        <v>2</v>
      </c>
      <c r="F248" s="89">
        <v>2</v>
      </c>
    </row>
    <row r="249" spans="1:6">
      <c r="A249" s="89" t="s">
        <v>519</v>
      </c>
      <c r="B249" s="89" t="s">
        <v>356</v>
      </c>
      <c r="C249" s="150">
        <v>4</v>
      </c>
      <c r="D249" s="150">
        <v>2</v>
      </c>
      <c r="F249" s="89">
        <v>6</v>
      </c>
    </row>
    <row r="250" spans="1:6">
      <c r="A250" s="89" t="s">
        <v>520</v>
      </c>
      <c r="B250" s="89" t="s">
        <v>362</v>
      </c>
      <c r="C250" s="150">
        <v>10</v>
      </c>
      <c r="F250" s="89">
        <v>10</v>
      </c>
    </row>
    <row r="251" spans="1:6">
      <c r="A251" s="89" t="s">
        <v>521</v>
      </c>
      <c r="B251" s="89" t="s">
        <v>362</v>
      </c>
      <c r="C251" s="150">
        <v>6</v>
      </c>
      <c r="E251" s="150">
        <v>20</v>
      </c>
      <c r="F251" s="89">
        <v>26</v>
      </c>
    </row>
    <row r="252" spans="1:6">
      <c r="A252" s="89" t="s">
        <v>751</v>
      </c>
      <c r="B252" s="89" t="s">
        <v>362</v>
      </c>
      <c r="D252" s="150">
        <v>1</v>
      </c>
      <c r="F252" s="89">
        <v>1</v>
      </c>
    </row>
    <row r="253" spans="1:6">
      <c r="A253" s="89" t="s">
        <v>588</v>
      </c>
      <c r="B253" s="89" t="s">
        <v>589</v>
      </c>
      <c r="C253" s="150">
        <v>1</v>
      </c>
      <c r="F253" s="89">
        <v>1</v>
      </c>
    </row>
    <row r="254" spans="1:6">
      <c r="A254" s="89" t="s">
        <v>1129</v>
      </c>
      <c r="B254" s="89" t="s">
        <v>775</v>
      </c>
      <c r="C254" s="150">
        <v>2</v>
      </c>
      <c r="F254" s="89">
        <v>2</v>
      </c>
    </row>
    <row r="255" spans="1:6">
      <c r="A255" s="89" t="s">
        <v>774</v>
      </c>
      <c r="B255" s="89" t="s">
        <v>775</v>
      </c>
      <c r="C255" s="150">
        <v>1</v>
      </c>
      <c r="F255" s="89">
        <v>1</v>
      </c>
    </row>
    <row r="256" spans="1:6">
      <c r="A256" s="89" t="s">
        <v>1130</v>
      </c>
      <c r="B256" s="89" t="s">
        <v>1131</v>
      </c>
      <c r="C256" s="150">
        <v>12</v>
      </c>
      <c r="F256" s="89">
        <v>12</v>
      </c>
    </row>
    <row r="257" spans="1:6">
      <c r="A257" s="89" t="s">
        <v>523</v>
      </c>
      <c r="B257" s="89" t="s">
        <v>512</v>
      </c>
      <c r="C257" s="150">
        <v>1</v>
      </c>
      <c r="F257" s="89">
        <v>1</v>
      </c>
    </row>
    <row r="258" spans="1:6">
      <c r="A258" s="89" t="s">
        <v>658</v>
      </c>
      <c r="B258" s="89" t="s">
        <v>512</v>
      </c>
      <c r="C258" s="150">
        <v>116</v>
      </c>
      <c r="D258" s="150">
        <v>40</v>
      </c>
      <c r="E258" s="150">
        <v>3</v>
      </c>
      <c r="F258" s="89">
        <v>159</v>
      </c>
    </row>
    <row r="259" spans="1:6">
      <c r="A259" s="89" t="s">
        <v>898</v>
      </c>
      <c r="B259" s="89" t="s">
        <v>512</v>
      </c>
      <c r="C259" s="150">
        <v>130</v>
      </c>
      <c r="F259" s="89">
        <v>130</v>
      </c>
    </row>
    <row r="260" spans="1:6">
      <c r="A260" s="89" t="s">
        <v>524</v>
      </c>
      <c r="B260" s="89" t="s">
        <v>512</v>
      </c>
      <c r="C260" s="150">
        <v>20</v>
      </c>
      <c r="F260" s="89">
        <v>20</v>
      </c>
    </row>
    <row r="261" spans="1:6">
      <c r="A261" s="89" t="s">
        <v>590</v>
      </c>
      <c r="B261" s="89" t="s">
        <v>512</v>
      </c>
      <c r="C261" s="150">
        <v>20</v>
      </c>
      <c r="F261" s="89">
        <v>20</v>
      </c>
    </row>
    <row r="262" spans="1:6">
      <c r="A262" s="89" t="s">
        <v>525</v>
      </c>
      <c r="B262" s="89" t="s">
        <v>526</v>
      </c>
      <c r="C262" s="150">
        <v>16</v>
      </c>
      <c r="F262" s="89">
        <v>16</v>
      </c>
    </row>
    <row r="263" spans="1:6">
      <c r="A263" s="89" t="s">
        <v>1132</v>
      </c>
      <c r="B263" s="89" t="s">
        <v>1133</v>
      </c>
      <c r="C263" s="150">
        <v>3</v>
      </c>
      <c r="F263" s="89">
        <v>3</v>
      </c>
    </row>
    <row r="264" spans="1:6">
      <c r="A264" s="89" t="s">
        <v>1134</v>
      </c>
      <c r="B264" s="89" t="s">
        <v>1133</v>
      </c>
      <c r="C264" s="150">
        <v>3</v>
      </c>
      <c r="F264" s="89">
        <v>3</v>
      </c>
    </row>
    <row r="265" spans="1:6">
      <c r="A265" s="89" t="s">
        <v>936</v>
      </c>
      <c r="B265" s="89" t="s">
        <v>775</v>
      </c>
      <c r="C265" s="150">
        <v>1</v>
      </c>
      <c r="F265" s="89">
        <v>1</v>
      </c>
    </row>
    <row r="266" spans="1:6">
      <c r="A266" s="89" t="s">
        <v>1135</v>
      </c>
      <c r="B266" s="89" t="s">
        <v>917</v>
      </c>
      <c r="C266" s="150">
        <v>30</v>
      </c>
      <c r="F266" s="89">
        <v>30</v>
      </c>
    </row>
    <row r="267" spans="1:6">
      <c r="A267" s="89" t="s">
        <v>916</v>
      </c>
      <c r="B267" s="89" t="s">
        <v>917</v>
      </c>
      <c r="C267" s="150">
        <v>30</v>
      </c>
      <c r="F267" s="89">
        <v>30</v>
      </c>
    </row>
    <row r="268" spans="1:6">
      <c r="A268" s="89" t="s">
        <v>833</v>
      </c>
      <c r="B268" s="89" t="s">
        <v>362</v>
      </c>
      <c r="C268" s="150">
        <v>1</v>
      </c>
      <c r="F268" s="89">
        <v>1</v>
      </c>
    </row>
    <row r="269" spans="1:6">
      <c r="A269" s="89" t="s">
        <v>659</v>
      </c>
      <c r="B269" s="89" t="s">
        <v>362</v>
      </c>
      <c r="C269" s="150">
        <v>5</v>
      </c>
      <c r="F269" s="89">
        <v>5</v>
      </c>
    </row>
    <row r="270" spans="1:6">
      <c r="A270" s="89" t="s">
        <v>776</v>
      </c>
      <c r="B270" s="89" t="s">
        <v>723</v>
      </c>
      <c r="C270" s="150">
        <v>304</v>
      </c>
      <c r="F270" s="89">
        <v>304</v>
      </c>
    </row>
    <row r="271" spans="1:6">
      <c r="A271" s="89" t="s">
        <v>722</v>
      </c>
      <c r="B271" s="89" t="s">
        <v>723</v>
      </c>
      <c r="C271" s="150">
        <v>21</v>
      </c>
      <c r="F271" s="89">
        <v>21</v>
      </c>
    </row>
    <row r="272" spans="1:6">
      <c r="A272" s="89" t="s">
        <v>365</v>
      </c>
      <c r="B272" s="89" t="s">
        <v>362</v>
      </c>
      <c r="C272" s="150">
        <v>1601</v>
      </c>
      <c r="D272" s="150">
        <v>112</v>
      </c>
      <c r="E272" s="150">
        <v>148</v>
      </c>
      <c r="F272" s="89">
        <v>1861</v>
      </c>
    </row>
    <row r="273" spans="1:6">
      <c r="A273" s="89" t="s">
        <v>527</v>
      </c>
      <c r="B273" s="89" t="s">
        <v>528</v>
      </c>
      <c r="C273" s="150">
        <v>18</v>
      </c>
      <c r="F273" s="89">
        <v>18</v>
      </c>
    </row>
    <row r="274" spans="1:6">
      <c r="A274" s="89" t="s">
        <v>724</v>
      </c>
      <c r="B274" s="89" t="s">
        <v>362</v>
      </c>
      <c r="C274" s="150">
        <v>6</v>
      </c>
      <c r="F274" s="89">
        <v>6</v>
      </c>
    </row>
    <row r="275" spans="1:6">
      <c r="A275" s="89" t="s">
        <v>725</v>
      </c>
      <c r="B275" s="89" t="s">
        <v>362</v>
      </c>
      <c r="C275" s="150">
        <v>2</v>
      </c>
      <c r="D275" s="150">
        <v>1</v>
      </c>
      <c r="F275" s="89">
        <v>3</v>
      </c>
    </row>
    <row r="276" spans="1:6">
      <c r="A276" s="89" t="s">
        <v>752</v>
      </c>
      <c r="B276" s="89" t="s">
        <v>757</v>
      </c>
      <c r="D276" s="150">
        <v>2</v>
      </c>
      <c r="F276" s="89">
        <v>2</v>
      </c>
    </row>
    <row r="277" spans="1:6">
      <c r="A277" s="89" t="s">
        <v>726</v>
      </c>
      <c r="B277" s="89" t="s">
        <v>727</v>
      </c>
      <c r="D277" s="150">
        <v>33</v>
      </c>
      <c r="E277" s="150">
        <v>13</v>
      </c>
      <c r="F277" s="89">
        <v>46</v>
      </c>
    </row>
    <row r="278" spans="1:6">
      <c r="A278" s="89" t="s">
        <v>880</v>
      </c>
      <c r="B278" s="89" t="s">
        <v>362</v>
      </c>
      <c r="C278" s="150">
        <v>252</v>
      </c>
      <c r="F278" s="89">
        <v>252</v>
      </c>
    </row>
    <row r="279" spans="1:6">
      <c r="A279" s="89" t="s">
        <v>530</v>
      </c>
      <c r="B279" s="89" t="s">
        <v>529</v>
      </c>
      <c r="C279" s="150">
        <v>2</v>
      </c>
      <c r="F279" s="89">
        <v>2</v>
      </c>
    </row>
    <row r="280" spans="1:6">
      <c r="A280" s="89" t="s">
        <v>937</v>
      </c>
      <c r="B280" s="89" t="s">
        <v>362</v>
      </c>
      <c r="C280" s="150">
        <v>1</v>
      </c>
      <c r="F280" s="89">
        <v>1</v>
      </c>
    </row>
    <row r="281" spans="1:6">
      <c r="A281" s="151" t="s">
        <v>531</v>
      </c>
      <c r="B281" s="89" t="s">
        <v>532</v>
      </c>
      <c r="C281" s="150">
        <v>2</v>
      </c>
      <c r="E281" s="150">
        <v>2</v>
      </c>
      <c r="F281" s="89">
        <v>4</v>
      </c>
    </row>
    <row r="282" spans="1:6">
      <c r="A282" s="89" t="s">
        <v>533</v>
      </c>
      <c r="B282" s="89" t="s">
        <v>591</v>
      </c>
      <c r="C282" s="150">
        <v>9</v>
      </c>
      <c r="F282" s="89">
        <v>9</v>
      </c>
    </row>
    <row r="283" spans="1:6">
      <c r="A283" s="89" t="s">
        <v>534</v>
      </c>
      <c r="B283" s="89" t="s">
        <v>535</v>
      </c>
      <c r="C283" s="150">
        <v>23</v>
      </c>
      <c r="F283" s="89">
        <v>23</v>
      </c>
    </row>
    <row r="284" spans="1:6">
      <c r="A284" s="89" t="s">
        <v>610</v>
      </c>
      <c r="B284" s="89" t="s">
        <v>611</v>
      </c>
      <c r="C284" s="150">
        <v>10</v>
      </c>
      <c r="F284" s="89">
        <v>10</v>
      </c>
    </row>
    <row r="285" spans="1:6">
      <c r="A285" s="89" t="s">
        <v>155</v>
      </c>
      <c r="B285" s="89" t="s">
        <v>156</v>
      </c>
      <c r="C285" s="150">
        <v>1043</v>
      </c>
      <c r="D285" s="150">
        <v>369</v>
      </c>
      <c r="E285" s="150">
        <v>416</v>
      </c>
      <c r="F285" s="89">
        <v>1828</v>
      </c>
    </row>
    <row r="286" spans="1:6">
      <c r="A286" s="89" t="s">
        <v>157</v>
      </c>
      <c r="B286" s="89" t="s">
        <v>158</v>
      </c>
      <c r="C286" s="150">
        <v>1130</v>
      </c>
      <c r="D286" s="150">
        <v>349</v>
      </c>
      <c r="E286" s="150">
        <v>364</v>
      </c>
      <c r="F286" s="89">
        <v>1843</v>
      </c>
    </row>
    <row r="287" spans="1:6">
      <c r="A287" s="89" t="s">
        <v>938</v>
      </c>
      <c r="B287" s="89" t="s">
        <v>939</v>
      </c>
      <c r="C287" s="150">
        <v>4</v>
      </c>
      <c r="F287" s="89">
        <v>4</v>
      </c>
    </row>
    <row r="288" spans="1:6">
      <c r="A288" s="89" t="s">
        <v>539</v>
      </c>
      <c r="B288" s="89" t="s">
        <v>538</v>
      </c>
      <c r="D288" s="150">
        <v>32</v>
      </c>
      <c r="F288" s="89">
        <v>32</v>
      </c>
    </row>
    <row r="289" spans="1:6">
      <c r="A289" s="89" t="s">
        <v>540</v>
      </c>
      <c r="B289" s="89" t="s">
        <v>538</v>
      </c>
      <c r="E289" s="150">
        <v>1</v>
      </c>
      <c r="F289" s="89">
        <v>1</v>
      </c>
    </row>
    <row r="290" spans="1:6">
      <c r="A290" s="89" t="s">
        <v>728</v>
      </c>
      <c r="B290" s="89" t="s">
        <v>729</v>
      </c>
      <c r="C290" s="150">
        <v>240</v>
      </c>
      <c r="E290" s="150">
        <v>58</v>
      </c>
      <c r="F290" s="89">
        <v>298</v>
      </c>
    </row>
    <row r="291" spans="1:6">
      <c r="A291" s="89" t="s">
        <v>359</v>
      </c>
      <c r="B291" s="89" t="s">
        <v>360</v>
      </c>
      <c r="C291" s="150">
        <v>744</v>
      </c>
      <c r="D291" s="150">
        <v>64</v>
      </c>
      <c r="E291" s="150">
        <v>74</v>
      </c>
      <c r="F291" s="89">
        <v>882</v>
      </c>
    </row>
    <row r="292" spans="1:6">
      <c r="A292" s="89" t="s">
        <v>543</v>
      </c>
      <c r="B292" s="89" t="s">
        <v>544</v>
      </c>
      <c r="C292" s="150">
        <v>10</v>
      </c>
      <c r="F292" s="89">
        <v>10</v>
      </c>
    </row>
    <row r="293" spans="1:6">
      <c r="A293" s="89" t="s">
        <v>777</v>
      </c>
      <c r="B293" s="89" t="s">
        <v>778</v>
      </c>
      <c r="C293" s="150">
        <v>13</v>
      </c>
      <c r="F293" s="89">
        <v>13</v>
      </c>
    </row>
    <row r="294" spans="1:6">
      <c r="A294" s="89" t="s">
        <v>612</v>
      </c>
      <c r="B294" s="89" t="s">
        <v>613</v>
      </c>
      <c r="C294" s="150">
        <v>12</v>
      </c>
      <c r="F294" s="89">
        <v>12</v>
      </c>
    </row>
    <row r="295" spans="1:6">
      <c r="A295" s="89" t="s">
        <v>614</v>
      </c>
      <c r="B295" s="89" t="s">
        <v>615</v>
      </c>
      <c r="C295" s="150">
        <v>1</v>
      </c>
      <c r="F295" s="89">
        <v>1</v>
      </c>
    </row>
    <row r="296" spans="1:6">
      <c r="A296" s="89" t="s">
        <v>730</v>
      </c>
      <c r="B296" s="89" t="s">
        <v>731</v>
      </c>
      <c r="D296" s="150">
        <v>7</v>
      </c>
      <c r="E296" s="150">
        <v>3</v>
      </c>
      <c r="F296" s="89">
        <v>10</v>
      </c>
    </row>
    <row r="297" spans="1:6">
      <c r="A297" s="89" t="s">
        <v>732</v>
      </c>
      <c r="B297" s="89" t="s">
        <v>733</v>
      </c>
      <c r="E297" s="150">
        <v>10</v>
      </c>
      <c r="F297" s="89">
        <v>10</v>
      </c>
    </row>
    <row r="298" spans="1:6">
      <c r="A298" s="89" t="s">
        <v>734</v>
      </c>
      <c r="B298" s="89" t="s">
        <v>735</v>
      </c>
      <c r="C298" s="150">
        <v>23</v>
      </c>
      <c r="D298" s="150">
        <v>10</v>
      </c>
      <c r="E298" s="150">
        <v>6</v>
      </c>
      <c r="F298" s="89">
        <v>39</v>
      </c>
    </row>
    <row r="299" spans="1:6">
      <c r="A299" s="89" t="s">
        <v>545</v>
      </c>
      <c r="B299" s="89" t="s">
        <v>546</v>
      </c>
      <c r="C299" s="150">
        <v>6</v>
      </c>
      <c r="E299" s="150">
        <v>1</v>
      </c>
      <c r="F299" s="89">
        <v>7</v>
      </c>
    </row>
    <row r="300" spans="1:6">
      <c r="A300" s="89" t="s">
        <v>779</v>
      </c>
      <c r="B300" s="89" t="s">
        <v>780</v>
      </c>
      <c r="C300" s="150">
        <v>6</v>
      </c>
      <c r="F300" s="89">
        <v>6</v>
      </c>
    </row>
    <row r="301" spans="1:6">
      <c r="A301" s="89" t="s">
        <v>660</v>
      </c>
      <c r="B301" s="89" t="s">
        <v>661</v>
      </c>
      <c r="C301" s="150">
        <v>2</v>
      </c>
      <c r="F301" s="89">
        <v>2</v>
      </c>
    </row>
    <row r="302" spans="1:6">
      <c r="A302" s="89" t="s">
        <v>736</v>
      </c>
      <c r="B302" s="89" t="s">
        <v>737</v>
      </c>
      <c r="C302" s="150">
        <v>6</v>
      </c>
      <c r="E302" s="150">
        <v>6</v>
      </c>
      <c r="F302" s="89">
        <v>12</v>
      </c>
    </row>
    <row r="303" spans="1:6">
      <c r="A303" s="89" t="s">
        <v>738</v>
      </c>
      <c r="B303" s="89" t="s">
        <v>739</v>
      </c>
      <c r="E303" s="150">
        <v>3</v>
      </c>
      <c r="F303" s="89">
        <v>3</v>
      </c>
    </row>
    <row r="304" spans="1:6">
      <c r="A304" s="89" t="s">
        <v>363</v>
      </c>
      <c r="B304" s="89" t="s">
        <v>364</v>
      </c>
      <c r="C304" s="150">
        <v>271</v>
      </c>
      <c r="D304" s="150">
        <v>334</v>
      </c>
      <c r="E304" s="150">
        <v>122</v>
      </c>
      <c r="F304" s="89">
        <v>727</v>
      </c>
    </row>
    <row r="305" spans="1:6">
      <c r="A305" s="89" t="s">
        <v>34</v>
      </c>
      <c r="B305" s="89" t="s">
        <v>35</v>
      </c>
      <c r="C305" s="150">
        <v>56</v>
      </c>
      <c r="D305" s="150">
        <v>9</v>
      </c>
      <c r="E305" s="150">
        <v>62</v>
      </c>
      <c r="F305" s="89">
        <v>127</v>
      </c>
    </row>
    <row r="306" spans="1:6">
      <c r="A306" s="89" t="s">
        <v>740</v>
      </c>
      <c r="B306" s="89" t="s">
        <v>741</v>
      </c>
      <c r="E306" s="150">
        <v>1</v>
      </c>
      <c r="F306" s="89">
        <v>1</v>
      </c>
    </row>
    <row r="307" spans="1:6">
      <c r="A307" s="89" t="s">
        <v>940</v>
      </c>
      <c r="B307" s="89" t="s">
        <v>941</v>
      </c>
      <c r="C307" s="150">
        <v>1</v>
      </c>
      <c r="F307" s="89">
        <v>1</v>
      </c>
    </row>
    <row r="308" spans="1:6">
      <c r="A308" s="89" t="s">
        <v>30</v>
      </c>
      <c r="B308" s="89" t="s">
        <v>941</v>
      </c>
      <c r="C308" s="150">
        <v>1111</v>
      </c>
      <c r="D308" s="150">
        <v>361</v>
      </c>
      <c r="E308" s="150">
        <v>377</v>
      </c>
      <c r="F308" s="89">
        <v>1849</v>
      </c>
    </row>
    <row r="309" spans="1:6">
      <c r="A309" s="89" t="s">
        <v>875</v>
      </c>
      <c r="B309" s="89" t="s">
        <v>876</v>
      </c>
      <c r="C309" s="150">
        <v>452</v>
      </c>
      <c r="F309" s="89">
        <v>452</v>
      </c>
    </row>
    <row r="310" spans="1:6">
      <c r="A310" s="89" t="s">
        <v>549</v>
      </c>
      <c r="B310" s="89" t="s">
        <v>45</v>
      </c>
      <c r="D310" s="150">
        <v>200</v>
      </c>
      <c r="F310" s="89">
        <v>200</v>
      </c>
    </row>
    <row r="311" spans="1:6">
      <c r="A311" s="89" t="s">
        <v>44</v>
      </c>
      <c r="B311" s="89" t="s">
        <v>45</v>
      </c>
      <c r="C311" s="150">
        <v>90065</v>
      </c>
      <c r="D311" s="150">
        <v>41776</v>
      </c>
      <c r="E311" s="150">
        <v>20352</v>
      </c>
      <c r="F311" s="89">
        <v>152193</v>
      </c>
    </row>
    <row r="312" spans="1:6">
      <c r="A312" s="89" t="s">
        <v>550</v>
      </c>
      <c r="B312" s="89" t="s">
        <v>551</v>
      </c>
      <c r="C312" s="150">
        <v>56</v>
      </c>
      <c r="F312" s="89">
        <v>56</v>
      </c>
    </row>
    <row r="313" spans="1:6">
      <c r="A313" s="89" t="s">
        <v>942</v>
      </c>
      <c r="B313" s="89" t="s">
        <v>943</v>
      </c>
      <c r="C313" s="150">
        <v>2</v>
      </c>
      <c r="F313" s="89">
        <v>2</v>
      </c>
    </row>
    <row r="314" spans="1:6">
      <c r="A314" s="89" t="s">
        <v>368</v>
      </c>
      <c r="B314" s="89" t="s">
        <v>369</v>
      </c>
      <c r="C314" s="150">
        <v>233</v>
      </c>
      <c r="D314" s="150">
        <v>81</v>
      </c>
      <c r="E314" s="150">
        <v>0</v>
      </c>
      <c r="F314" s="89">
        <v>314</v>
      </c>
    </row>
    <row r="315" spans="1:6">
      <c r="A315" s="89" t="s">
        <v>552</v>
      </c>
      <c r="B315" s="89" t="s">
        <v>592</v>
      </c>
      <c r="C315" s="150">
        <v>4</v>
      </c>
      <c r="F315" s="89">
        <v>4</v>
      </c>
    </row>
    <row r="316" spans="1:6">
      <c r="A316" s="89" t="s">
        <v>781</v>
      </c>
      <c r="B316" s="89" t="s">
        <v>782</v>
      </c>
      <c r="C316" s="150">
        <v>1</v>
      </c>
      <c r="F316" s="89">
        <v>1</v>
      </c>
    </row>
    <row r="317" spans="1:6">
      <c r="A317" s="89" t="s">
        <v>616</v>
      </c>
      <c r="B317" s="89" t="s">
        <v>616</v>
      </c>
      <c r="C317" s="150">
        <v>1</v>
      </c>
      <c r="F317" s="89">
        <v>1</v>
      </c>
    </row>
    <row r="318" spans="1:6">
      <c r="A318" s="89" t="s">
        <v>783</v>
      </c>
      <c r="B318" s="89" t="s">
        <v>616</v>
      </c>
      <c r="C318" s="150">
        <v>1</v>
      </c>
      <c r="F318" s="89">
        <v>1</v>
      </c>
    </row>
    <row r="319" spans="1:6">
      <c r="A319" s="89" t="s">
        <v>662</v>
      </c>
      <c r="B319" s="89" t="s">
        <v>663</v>
      </c>
      <c r="C319" s="150">
        <v>2</v>
      </c>
      <c r="F319" s="89">
        <v>2</v>
      </c>
    </row>
    <row r="320" spans="1:6">
      <c r="A320" s="89" t="s">
        <v>553</v>
      </c>
      <c r="B320" s="89" t="s">
        <v>554</v>
      </c>
      <c r="C320" s="150">
        <v>20</v>
      </c>
      <c r="F320" s="89">
        <v>20</v>
      </c>
    </row>
    <row r="321" spans="1:6">
      <c r="A321" s="89" t="s">
        <v>742</v>
      </c>
      <c r="B321" s="89" t="s">
        <v>554</v>
      </c>
      <c r="D321" s="150">
        <v>16</v>
      </c>
      <c r="E321" s="150">
        <v>15</v>
      </c>
      <c r="F321" s="339">
        <v>31</v>
      </c>
    </row>
    <row r="322" spans="1:6">
      <c r="A322" s="89" t="s">
        <v>555</v>
      </c>
      <c r="B322" s="89" t="s">
        <v>554</v>
      </c>
      <c r="C322" s="150">
        <v>20</v>
      </c>
      <c r="F322" s="89">
        <v>20</v>
      </c>
    </row>
    <row r="323" spans="1:6">
      <c r="A323" s="89" t="s">
        <v>753</v>
      </c>
      <c r="B323" s="89" t="s">
        <v>554</v>
      </c>
      <c r="C323" s="150">
        <v>4</v>
      </c>
      <c r="D323" s="150">
        <v>9</v>
      </c>
      <c r="F323" s="89">
        <v>13</v>
      </c>
    </row>
    <row r="324" spans="1:6">
      <c r="A324" s="89" t="s">
        <v>754</v>
      </c>
      <c r="B324" s="89" t="s">
        <v>554</v>
      </c>
      <c r="D324" s="150">
        <v>20</v>
      </c>
      <c r="F324" s="89">
        <v>20</v>
      </c>
    </row>
    <row r="325" spans="1:6">
      <c r="A325" s="89" t="s">
        <v>558</v>
      </c>
      <c r="B325" s="89" t="s">
        <v>512</v>
      </c>
      <c r="C325" s="150">
        <v>100</v>
      </c>
      <c r="F325" s="89">
        <v>100</v>
      </c>
    </row>
    <row r="326" spans="1:6">
      <c r="A326" s="89" t="s">
        <v>617</v>
      </c>
      <c r="B326" s="89" t="s">
        <v>618</v>
      </c>
      <c r="C326" s="150">
        <v>6</v>
      </c>
      <c r="F326" s="89">
        <v>6</v>
      </c>
    </row>
    <row r="327" spans="1:6">
      <c r="A327" s="89" t="s">
        <v>560</v>
      </c>
      <c r="B327" s="89" t="s">
        <v>561</v>
      </c>
      <c r="C327" s="150">
        <v>1</v>
      </c>
      <c r="F327" s="89">
        <v>1</v>
      </c>
    </row>
    <row r="328" spans="1:6">
      <c r="A328" s="89" t="s">
        <v>1136</v>
      </c>
      <c r="B328" s="89" t="s">
        <v>1137</v>
      </c>
      <c r="C328" s="150">
        <v>2</v>
      </c>
      <c r="F328" s="89">
        <v>2</v>
      </c>
    </row>
    <row r="329" spans="1:6">
      <c r="A329" s="89" t="s">
        <v>562</v>
      </c>
      <c r="B329" s="89" t="s">
        <v>563</v>
      </c>
      <c r="C329" s="150">
        <v>3</v>
      </c>
      <c r="F329" s="89">
        <v>3</v>
      </c>
    </row>
    <row r="330" spans="1:6">
      <c r="A330" s="89" t="s">
        <v>784</v>
      </c>
      <c r="B330" s="89" t="s">
        <v>785</v>
      </c>
      <c r="C330" s="150">
        <v>4</v>
      </c>
      <c r="F330" s="89">
        <v>4</v>
      </c>
    </row>
    <row r="331" spans="1:6">
      <c r="A331" s="89" t="s">
        <v>564</v>
      </c>
      <c r="B331" s="89" t="s">
        <v>561</v>
      </c>
      <c r="C331" s="150">
        <v>2</v>
      </c>
      <c r="E331" s="150">
        <v>1</v>
      </c>
      <c r="F331" s="89">
        <v>3</v>
      </c>
    </row>
    <row r="332" spans="1:6">
      <c r="A332" s="89" t="s">
        <v>565</v>
      </c>
      <c r="B332" s="89" t="s">
        <v>566</v>
      </c>
      <c r="C332" s="150">
        <v>36</v>
      </c>
      <c r="F332" s="89">
        <v>36</v>
      </c>
    </row>
    <row r="333" spans="1:6">
      <c r="A333" s="89" t="s">
        <v>743</v>
      </c>
      <c r="B333" s="89" t="s">
        <v>744</v>
      </c>
      <c r="C333" s="150">
        <v>4</v>
      </c>
      <c r="D333" s="150">
        <v>4</v>
      </c>
      <c r="F333" s="89">
        <v>8</v>
      </c>
    </row>
    <row r="334" spans="1:6">
      <c r="A334" s="89" t="s">
        <v>745</v>
      </c>
      <c r="C334" s="150">
        <v>153788</v>
      </c>
      <c r="D334" s="150">
        <v>57446</v>
      </c>
      <c r="E334" s="150">
        <v>32580</v>
      </c>
      <c r="F334" s="89">
        <v>243814</v>
      </c>
    </row>
  </sheetData>
  <autoFilter ref="A4:F311"/>
  <pageMargins left="0.7" right="0.7" top="0.75" bottom="0.75" header="0.3" footer="0.3"/>
  <pageSetup paperSize="9" orientation="portrait" r:id="rId1"/>
  <headerFooter>
    <oddHeader>&amp;L&amp;G&amp;C&amp;11Instruction&amp;B&amp;14_x000D_PO6 CU H2B1 TWB92 IEZZPRO SARAWAK 14-08-2019 Q00253 PUSPAKOMBTU&amp;R&amp;11&amp;P (&amp;N)</oddHeader>
    <oddFooter>&amp;L&amp;11Prepared: EZWANAF Afzarhushairi Wan Pani_x000D_Approved: MOAIMCBE [Afzarhushairi Wan Pani]_x000D_Ericsson Internal&amp;C&amp;11Date: 2019-08-13&amp;R&amp;11No: ECM-19:001332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91"/>
  <sheetViews>
    <sheetView zoomScale="85" zoomScaleNormal="85" workbookViewId="0">
      <pane ySplit="1" topLeftCell="A165" activePane="bottomLeft" state="frozen"/>
      <selection pane="bottomLeft"/>
    </sheetView>
  </sheetViews>
  <sheetFormatPr defaultRowHeight="12.75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37" bestFit="1" customWidth="1"/>
    <col min="12" max="13" width="9.140625" style="232"/>
    <col min="14" max="14" width="49" style="232" bestFit="1" customWidth="1"/>
    <col min="15" max="16384" width="9.140625" style="232"/>
  </cols>
  <sheetData>
    <row r="1" spans="1:14">
      <c r="A1" s="6" t="s">
        <v>58</v>
      </c>
      <c r="B1" s="7" t="s">
        <v>64</v>
      </c>
      <c r="C1" s="7" t="s">
        <v>59</v>
      </c>
      <c r="D1" s="7" t="s">
        <v>60</v>
      </c>
      <c r="E1" s="7" t="s">
        <v>61</v>
      </c>
      <c r="F1" s="33" t="s">
        <v>62</v>
      </c>
      <c r="G1" s="8" t="s">
        <v>63</v>
      </c>
      <c r="H1" s="8" t="s">
        <v>65</v>
      </c>
      <c r="I1" s="8" t="s">
        <v>28</v>
      </c>
      <c r="J1" s="8" t="s">
        <v>66</v>
      </c>
      <c r="K1" s="231"/>
      <c r="N1" s="233"/>
    </row>
    <row r="2" spans="1:14">
      <c r="A2" s="507" t="s">
        <v>798</v>
      </c>
      <c r="B2" s="508"/>
      <c r="C2" s="508"/>
      <c r="D2" s="508"/>
      <c r="E2" s="508"/>
      <c r="F2" s="508"/>
      <c r="G2" s="508"/>
      <c r="H2" s="508"/>
      <c r="I2" s="508"/>
      <c r="J2" s="509"/>
      <c r="K2" s="231"/>
      <c r="N2" s="233"/>
    </row>
    <row r="3" spans="1:14">
      <c r="A3" s="184">
        <v>4515822900</v>
      </c>
      <c r="B3" s="184" t="s">
        <v>799</v>
      </c>
      <c r="C3" s="182" t="s">
        <v>324</v>
      </c>
      <c r="D3" s="183" t="s">
        <v>325</v>
      </c>
      <c r="E3" s="184">
        <v>1</v>
      </c>
      <c r="F3" s="213" t="s">
        <v>29</v>
      </c>
      <c r="G3" s="184" t="s">
        <v>800</v>
      </c>
      <c r="H3" s="184"/>
      <c r="I3" s="184"/>
      <c r="J3" s="184"/>
      <c r="K3" s="510" t="s">
        <v>801</v>
      </c>
      <c r="N3" s="233"/>
    </row>
    <row r="4" spans="1:14">
      <c r="A4" s="184">
        <v>4515822900</v>
      </c>
      <c r="B4" s="184" t="s">
        <v>791</v>
      </c>
      <c r="C4" s="182" t="s">
        <v>214</v>
      </c>
      <c r="D4" s="183" t="s">
        <v>215</v>
      </c>
      <c r="E4" s="184">
        <v>1</v>
      </c>
      <c r="F4" s="213" t="s">
        <v>29</v>
      </c>
      <c r="G4" s="184" t="s">
        <v>802</v>
      </c>
      <c r="H4" s="184"/>
      <c r="I4" s="184"/>
      <c r="J4" s="184"/>
      <c r="K4" s="510"/>
    </row>
    <row r="5" spans="1:14">
      <c r="A5" s="184">
        <v>4515822900</v>
      </c>
      <c r="B5" s="184" t="s">
        <v>790</v>
      </c>
      <c r="C5" s="182" t="s">
        <v>363</v>
      </c>
      <c r="D5" s="183" t="s">
        <v>364</v>
      </c>
      <c r="E5" s="184">
        <v>1</v>
      </c>
      <c r="F5" s="213" t="s">
        <v>29</v>
      </c>
      <c r="G5" s="184" t="s">
        <v>803</v>
      </c>
      <c r="H5" s="184"/>
      <c r="I5" s="184"/>
      <c r="J5" s="184"/>
      <c r="K5" s="510"/>
    </row>
    <row r="6" spans="1:14">
      <c r="A6" s="184">
        <v>4515822900</v>
      </c>
      <c r="B6" s="184" t="s">
        <v>790</v>
      </c>
      <c r="C6" s="182" t="s">
        <v>359</v>
      </c>
      <c r="D6" s="183" t="s">
        <v>360</v>
      </c>
      <c r="E6" s="184">
        <v>1</v>
      </c>
      <c r="F6" s="213" t="s">
        <v>29</v>
      </c>
      <c r="G6" s="184" t="s">
        <v>804</v>
      </c>
      <c r="H6" s="184"/>
      <c r="I6" s="184"/>
      <c r="J6" s="184"/>
      <c r="K6" s="510"/>
    </row>
    <row r="7" spans="1:14">
      <c r="A7" s="184">
        <v>4515822900</v>
      </c>
      <c r="B7" s="184" t="s">
        <v>790</v>
      </c>
      <c r="C7" s="182" t="s">
        <v>366</v>
      </c>
      <c r="D7" s="183" t="s">
        <v>367</v>
      </c>
      <c r="E7" s="184">
        <v>1</v>
      </c>
      <c r="F7" s="213" t="s">
        <v>29</v>
      </c>
      <c r="G7" s="184"/>
      <c r="H7" s="184"/>
      <c r="I7" s="184"/>
      <c r="J7" s="184"/>
      <c r="K7" s="510"/>
    </row>
    <row r="8" spans="1:14">
      <c r="A8" s="184">
        <v>4515822900</v>
      </c>
      <c r="B8" s="184" t="s">
        <v>790</v>
      </c>
      <c r="C8" s="182" t="s">
        <v>368</v>
      </c>
      <c r="D8" s="183" t="s">
        <v>369</v>
      </c>
      <c r="E8" s="184">
        <v>1</v>
      </c>
      <c r="F8" s="213" t="s">
        <v>29</v>
      </c>
      <c r="G8" s="184" t="s">
        <v>803</v>
      </c>
      <c r="H8" s="184"/>
      <c r="I8" s="184"/>
      <c r="J8" s="184"/>
      <c r="K8" s="510"/>
    </row>
    <row r="9" spans="1:14">
      <c r="A9" s="184">
        <v>4515822900</v>
      </c>
      <c r="B9" s="184" t="s">
        <v>790</v>
      </c>
      <c r="C9" s="185" t="s">
        <v>355</v>
      </c>
      <c r="D9" s="183" t="s">
        <v>356</v>
      </c>
      <c r="E9" s="186">
        <v>1</v>
      </c>
      <c r="F9" s="213" t="s">
        <v>29</v>
      </c>
      <c r="G9" s="184" t="s">
        <v>803</v>
      </c>
      <c r="H9" s="184"/>
      <c r="I9" s="184"/>
      <c r="J9" s="184"/>
      <c r="K9" s="510"/>
    </row>
    <row r="10" spans="1:14">
      <c r="A10" s="184">
        <v>4515822900</v>
      </c>
      <c r="B10" s="184" t="s">
        <v>790</v>
      </c>
      <c r="C10" s="185" t="s">
        <v>357</v>
      </c>
      <c r="D10" s="183" t="s">
        <v>358</v>
      </c>
      <c r="E10" s="186">
        <v>1</v>
      </c>
      <c r="F10" s="213" t="s">
        <v>29</v>
      </c>
      <c r="G10" s="184" t="s">
        <v>803</v>
      </c>
      <c r="H10" s="184"/>
      <c r="I10" s="184"/>
      <c r="J10" s="184"/>
      <c r="K10" s="510"/>
    </row>
    <row r="11" spans="1:14">
      <c r="A11" s="184">
        <v>4515822900</v>
      </c>
      <c r="B11" s="184" t="s">
        <v>790</v>
      </c>
      <c r="C11" s="185" t="s">
        <v>361</v>
      </c>
      <c r="D11" s="183" t="s">
        <v>362</v>
      </c>
      <c r="E11" s="186">
        <v>1</v>
      </c>
      <c r="F11" s="213" t="s">
        <v>29</v>
      </c>
      <c r="G11" s="184" t="s">
        <v>803</v>
      </c>
      <c r="H11" s="184"/>
      <c r="I11" s="184"/>
      <c r="J11" s="184"/>
      <c r="K11" s="510"/>
    </row>
    <row r="12" spans="1:14" ht="12.75" customHeight="1">
      <c r="A12" s="189">
        <v>4515822900</v>
      </c>
      <c r="B12" s="189" t="s">
        <v>796</v>
      </c>
      <c r="C12" s="187" t="s">
        <v>30</v>
      </c>
      <c r="D12" s="188" t="s">
        <v>31</v>
      </c>
      <c r="E12" s="189">
        <v>6</v>
      </c>
      <c r="F12" s="190" t="s">
        <v>29</v>
      </c>
      <c r="G12" s="189" t="s">
        <v>805</v>
      </c>
      <c r="H12" s="189"/>
      <c r="I12" s="189"/>
      <c r="J12" s="189"/>
      <c r="K12" s="511" t="s">
        <v>806</v>
      </c>
      <c r="N12" s="233"/>
    </row>
    <row r="13" spans="1:14">
      <c r="A13" s="189">
        <v>4515822900</v>
      </c>
      <c r="B13" s="189" t="s">
        <v>794</v>
      </c>
      <c r="C13" s="187" t="s">
        <v>155</v>
      </c>
      <c r="D13" s="188" t="s">
        <v>156</v>
      </c>
      <c r="E13" s="189">
        <v>6</v>
      </c>
      <c r="F13" s="190" t="s">
        <v>29</v>
      </c>
      <c r="G13" s="189" t="s">
        <v>807</v>
      </c>
      <c r="H13" s="189"/>
      <c r="I13" s="189"/>
      <c r="J13" s="189"/>
      <c r="K13" s="511"/>
      <c r="N13" s="233"/>
    </row>
    <row r="14" spans="1:14">
      <c r="A14" s="189">
        <v>4515822900</v>
      </c>
      <c r="B14" s="189" t="s">
        <v>795</v>
      </c>
      <c r="C14" s="187" t="s">
        <v>157</v>
      </c>
      <c r="D14" s="188" t="s">
        <v>158</v>
      </c>
      <c r="E14" s="189">
        <v>6</v>
      </c>
      <c r="F14" s="190" t="s">
        <v>29</v>
      </c>
      <c r="G14" s="189" t="s">
        <v>808</v>
      </c>
      <c r="H14" s="189"/>
      <c r="I14" s="189"/>
      <c r="J14" s="189"/>
      <c r="K14" s="511"/>
      <c r="N14" s="233"/>
    </row>
    <row r="15" spans="1:14">
      <c r="A15" s="189">
        <v>4515822900</v>
      </c>
      <c r="B15" s="189" t="s">
        <v>790</v>
      </c>
      <c r="C15" s="187" t="s">
        <v>208</v>
      </c>
      <c r="D15" s="188" t="s">
        <v>152</v>
      </c>
      <c r="E15" s="189">
        <v>6</v>
      </c>
      <c r="F15" s="190" t="s">
        <v>29</v>
      </c>
      <c r="G15" s="189" t="s">
        <v>803</v>
      </c>
      <c r="H15" s="189"/>
      <c r="I15" s="189"/>
      <c r="J15" s="189"/>
      <c r="K15" s="511"/>
    </row>
    <row r="16" spans="1:14">
      <c r="A16" s="189">
        <v>4515822900</v>
      </c>
      <c r="B16" s="189" t="s">
        <v>790</v>
      </c>
      <c r="C16" s="191" t="s">
        <v>159</v>
      </c>
      <c r="D16" s="191" t="s">
        <v>160</v>
      </c>
      <c r="E16" s="192">
        <v>6</v>
      </c>
      <c r="F16" s="193" t="s">
        <v>43</v>
      </c>
      <c r="G16" s="189"/>
      <c r="H16" s="189"/>
      <c r="I16" s="189"/>
      <c r="J16" s="189"/>
      <c r="K16" s="511"/>
    </row>
    <row r="17" spans="1:14">
      <c r="A17" s="189">
        <v>4515822900</v>
      </c>
      <c r="B17" s="189" t="s">
        <v>790</v>
      </c>
      <c r="C17" s="187" t="s">
        <v>271</v>
      </c>
      <c r="D17" s="188" t="s">
        <v>272</v>
      </c>
      <c r="E17" s="189">
        <v>3</v>
      </c>
      <c r="F17" s="190" t="s">
        <v>29</v>
      </c>
      <c r="G17" s="189" t="s">
        <v>803</v>
      </c>
      <c r="H17" s="189"/>
      <c r="I17" s="189"/>
      <c r="J17" s="189"/>
      <c r="K17" s="511"/>
    </row>
    <row r="18" spans="1:14">
      <c r="A18" s="189">
        <v>4515993591</v>
      </c>
      <c r="B18" s="189" t="s">
        <v>797</v>
      </c>
      <c r="C18" s="187" t="s">
        <v>267</v>
      </c>
      <c r="D18" s="188" t="s">
        <v>268</v>
      </c>
      <c r="E18" s="189">
        <v>3</v>
      </c>
      <c r="F18" s="190" t="s">
        <v>29</v>
      </c>
      <c r="G18" s="189" t="s">
        <v>803</v>
      </c>
      <c r="H18" s="189"/>
      <c r="I18" s="189"/>
      <c r="J18" s="189"/>
      <c r="K18" s="511"/>
    </row>
    <row r="19" spans="1:14">
      <c r="A19" s="181">
        <v>4515822900</v>
      </c>
      <c r="B19" s="181" t="s">
        <v>793</v>
      </c>
      <c r="C19" s="194" t="s">
        <v>153</v>
      </c>
      <c r="D19" s="195" t="s">
        <v>154</v>
      </c>
      <c r="E19" s="196">
        <v>12</v>
      </c>
      <c r="F19" s="197" t="s">
        <v>29</v>
      </c>
      <c r="G19" s="198" t="s">
        <v>809</v>
      </c>
      <c r="H19" s="181"/>
      <c r="I19" s="181"/>
      <c r="J19" s="181"/>
      <c r="K19" s="234" t="s">
        <v>842</v>
      </c>
      <c r="N19" s="233"/>
    </row>
    <row r="20" spans="1:14">
      <c r="A20" s="26"/>
      <c r="B20" s="26"/>
      <c r="C20" s="25"/>
      <c r="D20" s="153"/>
      <c r="E20" s="154"/>
      <c r="F20" s="74"/>
      <c r="G20" s="65"/>
      <c r="H20" s="66"/>
      <c r="I20" s="26"/>
      <c r="J20" s="68"/>
      <c r="K20" s="235"/>
    </row>
    <row r="21" spans="1:14">
      <c r="A21" s="507" t="s">
        <v>810</v>
      </c>
      <c r="B21" s="508"/>
      <c r="C21" s="508"/>
      <c r="D21" s="508"/>
      <c r="E21" s="508"/>
      <c r="F21" s="508"/>
      <c r="G21" s="508"/>
      <c r="H21" s="508"/>
      <c r="I21" s="508"/>
      <c r="J21" s="509"/>
      <c r="K21" s="231"/>
      <c r="N21" s="233"/>
    </row>
    <row r="22" spans="1:14">
      <c r="A22" s="26">
        <v>4517334496</v>
      </c>
      <c r="B22" s="26"/>
      <c r="C22" s="25" t="s">
        <v>159</v>
      </c>
      <c r="D22" s="153" t="s">
        <v>492</v>
      </c>
      <c r="E22" s="26">
        <v>1</v>
      </c>
      <c r="F22" s="74" t="s">
        <v>29</v>
      </c>
      <c r="G22" s="65"/>
      <c r="H22" s="66"/>
      <c r="I22" s="68"/>
      <c r="J22" s="199"/>
      <c r="K22" s="235"/>
      <c r="N22" s="233"/>
    </row>
    <row r="23" spans="1:14">
      <c r="A23" s="26">
        <v>4517334496</v>
      </c>
      <c r="B23" s="26"/>
      <c r="C23" s="25" t="s">
        <v>208</v>
      </c>
      <c r="D23" s="153" t="s">
        <v>152</v>
      </c>
      <c r="E23" s="26">
        <v>1</v>
      </c>
      <c r="F23" s="74" t="s">
        <v>29</v>
      </c>
      <c r="G23" s="65"/>
      <c r="H23" s="66"/>
      <c r="I23" s="68"/>
      <c r="J23" s="199"/>
      <c r="K23" s="235"/>
      <c r="N23" s="233"/>
    </row>
    <row r="24" spans="1:14">
      <c r="A24" s="26">
        <v>4517334496</v>
      </c>
      <c r="B24" s="26"/>
      <c r="C24" s="25" t="s">
        <v>153</v>
      </c>
      <c r="D24" s="153" t="s">
        <v>154</v>
      </c>
      <c r="E24" s="26">
        <v>2</v>
      </c>
      <c r="F24" s="74" t="s">
        <v>29</v>
      </c>
      <c r="G24" s="65"/>
      <c r="H24" s="66"/>
      <c r="I24" s="68"/>
      <c r="J24" s="199"/>
      <c r="K24" s="235"/>
      <c r="N24" s="233"/>
    </row>
    <row r="25" spans="1:14">
      <c r="A25" s="26">
        <v>4517334496</v>
      </c>
      <c r="B25" s="26"/>
      <c r="C25" s="25" t="s">
        <v>155</v>
      </c>
      <c r="D25" s="153" t="s">
        <v>156</v>
      </c>
      <c r="E25" s="26">
        <v>1</v>
      </c>
      <c r="F25" s="74" t="s">
        <v>29</v>
      </c>
      <c r="G25" s="65"/>
      <c r="H25" s="66"/>
      <c r="I25" s="68"/>
      <c r="J25" s="199"/>
      <c r="K25" s="235"/>
      <c r="N25" s="233"/>
    </row>
    <row r="26" spans="1:14">
      <c r="A26" s="26">
        <v>4517334496</v>
      </c>
      <c r="B26" s="26"/>
      <c r="C26" s="25" t="s">
        <v>157</v>
      </c>
      <c r="D26" s="153" t="s">
        <v>158</v>
      </c>
      <c r="E26" s="26">
        <v>1</v>
      </c>
      <c r="F26" s="74" t="s">
        <v>29</v>
      </c>
      <c r="G26" s="65"/>
      <c r="H26" s="66"/>
      <c r="I26" s="68"/>
      <c r="J26" s="199"/>
      <c r="K26" s="235"/>
      <c r="N26" s="233"/>
    </row>
    <row r="27" spans="1:14">
      <c r="A27" s="26">
        <v>4517334496</v>
      </c>
      <c r="B27" s="26"/>
      <c r="C27" s="25" t="s">
        <v>30</v>
      </c>
      <c r="D27" s="153" t="s">
        <v>31</v>
      </c>
      <c r="E27" s="26">
        <v>1</v>
      </c>
      <c r="F27" s="74" t="s">
        <v>29</v>
      </c>
      <c r="G27" s="65"/>
      <c r="H27" s="66"/>
      <c r="I27" s="68"/>
      <c r="J27" s="199"/>
      <c r="K27" s="235"/>
    </row>
    <row r="28" spans="1:14">
      <c r="A28" s="26">
        <v>4517345057</v>
      </c>
      <c r="B28" s="26"/>
      <c r="C28" s="35" t="s">
        <v>271</v>
      </c>
      <c r="D28" s="35" t="s">
        <v>272</v>
      </c>
      <c r="E28" s="26">
        <v>1</v>
      </c>
      <c r="F28" s="74" t="s">
        <v>29</v>
      </c>
      <c r="G28" s="65"/>
      <c r="H28" s="66"/>
      <c r="I28" s="68"/>
      <c r="J28" s="199"/>
      <c r="K28" s="235"/>
    </row>
    <row r="29" spans="1:14">
      <c r="A29" s="201"/>
      <c r="B29" s="201" t="s">
        <v>791</v>
      </c>
      <c r="C29" s="200" t="s">
        <v>353</v>
      </c>
      <c r="D29" s="200" t="s">
        <v>354</v>
      </c>
      <c r="E29" s="201">
        <v>1</v>
      </c>
      <c r="F29" s="202" t="s">
        <v>29</v>
      </c>
      <c r="G29" s="206"/>
      <c r="H29" s="214"/>
      <c r="I29" s="205"/>
      <c r="J29" s="215"/>
      <c r="K29" s="512" t="s">
        <v>811</v>
      </c>
    </row>
    <row r="30" spans="1:14">
      <c r="A30" s="201"/>
      <c r="B30" s="201" t="s">
        <v>791</v>
      </c>
      <c r="C30" s="203" t="s">
        <v>214</v>
      </c>
      <c r="D30" s="204" t="s">
        <v>215</v>
      </c>
      <c r="E30" s="205">
        <v>1</v>
      </c>
      <c r="F30" s="206" t="s">
        <v>29</v>
      </c>
      <c r="G30" s="206"/>
      <c r="H30" s="214"/>
      <c r="I30" s="205"/>
      <c r="J30" s="215"/>
      <c r="K30" s="512"/>
    </row>
    <row r="31" spans="1:14">
      <c r="A31" s="201"/>
      <c r="B31" s="201" t="s">
        <v>790</v>
      </c>
      <c r="C31" s="207" t="s">
        <v>363</v>
      </c>
      <c r="D31" s="204" t="s">
        <v>364</v>
      </c>
      <c r="E31" s="201">
        <v>1</v>
      </c>
      <c r="F31" s="206" t="s">
        <v>29</v>
      </c>
      <c r="G31" s="206"/>
      <c r="H31" s="214"/>
      <c r="I31" s="205"/>
      <c r="J31" s="215"/>
      <c r="K31" s="512"/>
    </row>
    <row r="32" spans="1:14">
      <c r="A32" s="201"/>
      <c r="B32" s="201" t="s">
        <v>790</v>
      </c>
      <c r="C32" s="207" t="s">
        <v>359</v>
      </c>
      <c r="D32" s="204" t="s">
        <v>360</v>
      </c>
      <c r="E32" s="201">
        <v>1</v>
      </c>
      <c r="F32" s="206" t="s">
        <v>29</v>
      </c>
      <c r="G32" s="206"/>
      <c r="H32" s="214"/>
      <c r="I32" s="205"/>
      <c r="J32" s="215"/>
      <c r="K32" s="512"/>
    </row>
    <row r="33" spans="1:14">
      <c r="A33" s="201"/>
      <c r="B33" s="201" t="s">
        <v>790</v>
      </c>
      <c r="C33" s="203" t="s">
        <v>355</v>
      </c>
      <c r="D33" s="204" t="s">
        <v>356</v>
      </c>
      <c r="E33" s="205">
        <v>1</v>
      </c>
      <c r="F33" s="206" t="s">
        <v>29</v>
      </c>
      <c r="G33" s="206"/>
      <c r="H33" s="214"/>
      <c r="I33" s="205"/>
      <c r="J33" s="215"/>
      <c r="K33" s="512"/>
    </row>
    <row r="34" spans="1:14">
      <c r="A34" s="242"/>
      <c r="B34" s="201" t="s">
        <v>790</v>
      </c>
      <c r="C34" s="203" t="s">
        <v>357</v>
      </c>
      <c r="D34" s="204" t="s">
        <v>358</v>
      </c>
      <c r="E34" s="205">
        <v>1</v>
      </c>
      <c r="F34" s="206" t="s">
        <v>29</v>
      </c>
      <c r="G34" s="206"/>
      <c r="H34" s="214"/>
      <c r="I34" s="205"/>
      <c r="J34" s="215"/>
      <c r="K34" s="512"/>
    </row>
    <row r="35" spans="1:14">
      <c r="A35" s="242"/>
      <c r="B35" s="201" t="s">
        <v>790</v>
      </c>
      <c r="C35" s="203" t="s">
        <v>361</v>
      </c>
      <c r="D35" s="204" t="s">
        <v>362</v>
      </c>
      <c r="E35" s="205">
        <v>1</v>
      </c>
      <c r="F35" s="206" t="s">
        <v>29</v>
      </c>
      <c r="G35" s="206"/>
      <c r="H35" s="214"/>
      <c r="I35" s="205"/>
      <c r="J35" s="215"/>
      <c r="K35" s="512"/>
    </row>
    <row r="36" spans="1:14">
      <c r="A36" s="242"/>
      <c r="B36" s="243" t="s">
        <v>666</v>
      </c>
      <c r="C36" s="240" t="s">
        <v>503</v>
      </c>
      <c r="D36" s="240" t="s">
        <v>294</v>
      </c>
      <c r="E36" s="241">
        <v>1</v>
      </c>
      <c r="F36" s="202" t="s">
        <v>29</v>
      </c>
      <c r="G36" s="206"/>
      <c r="H36" s="214"/>
      <c r="I36" s="205"/>
      <c r="J36" s="215"/>
      <c r="K36" s="512"/>
    </row>
    <row r="37" spans="1:14">
      <c r="A37" s="242"/>
      <c r="B37" s="201" t="s">
        <v>790</v>
      </c>
      <c r="C37" s="240" t="s">
        <v>153</v>
      </c>
      <c r="D37" s="240" t="s">
        <v>154</v>
      </c>
      <c r="E37" s="241">
        <v>1</v>
      </c>
      <c r="F37" s="202" t="s">
        <v>29</v>
      </c>
      <c r="G37" s="206"/>
      <c r="H37" s="214"/>
      <c r="I37" s="205"/>
      <c r="J37" s="215"/>
      <c r="K37" s="299"/>
    </row>
    <row r="38" spans="1:14">
      <c r="A38" s="155"/>
      <c r="B38" s="155"/>
      <c r="C38" s="47"/>
      <c r="D38" s="47"/>
      <c r="E38" s="44"/>
      <c r="F38" s="37"/>
      <c r="G38" s="155"/>
      <c r="H38" s="155"/>
      <c r="I38" s="155"/>
      <c r="J38" s="155"/>
      <c r="K38" s="235"/>
    </row>
    <row r="39" spans="1:14">
      <c r="A39" s="507" t="s">
        <v>812</v>
      </c>
      <c r="B39" s="508"/>
      <c r="C39" s="508"/>
      <c r="D39" s="508"/>
      <c r="E39" s="508"/>
      <c r="F39" s="508"/>
      <c r="G39" s="508"/>
      <c r="H39" s="508"/>
      <c r="I39" s="508"/>
      <c r="J39" s="509"/>
      <c r="K39" s="231"/>
      <c r="N39" s="233"/>
    </row>
    <row r="40" spans="1:14">
      <c r="A40" s="26">
        <v>4517334496</v>
      </c>
      <c r="B40" s="26"/>
      <c r="C40" s="25" t="s">
        <v>159</v>
      </c>
      <c r="D40" s="153" t="s">
        <v>492</v>
      </c>
      <c r="E40" s="26">
        <v>1</v>
      </c>
      <c r="F40" s="74" t="s">
        <v>29</v>
      </c>
      <c r="G40" s="65"/>
      <c r="H40" s="66"/>
      <c r="I40" s="68"/>
      <c r="J40" s="199"/>
      <c r="K40" s="235"/>
      <c r="N40" s="233"/>
    </row>
    <row r="41" spans="1:14">
      <c r="A41" s="26">
        <v>4517334496</v>
      </c>
      <c r="B41" s="26"/>
      <c r="C41" s="25" t="s">
        <v>208</v>
      </c>
      <c r="D41" s="153" t="s">
        <v>152</v>
      </c>
      <c r="E41" s="26">
        <v>1</v>
      </c>
      <c r="F41" s="74" t="s">
        <v>29</v>
      </c>
      <c r="G41" s="65"/>
      <c r="H41" s="66"/>
      <c r="I41" s="68"/>
      <c r="J41" s="199"/>
      <c r="K41" s="235"/>
      <c r="N41" s="233"/>
    </row>
    <row r="42" spans="1:14">
      <c r="A42" s="26">
        <v>4517334496</v>
      </c>
      <c r="B42" s="26"/>
      <c r="C42" s="25" t="s">
        <v>153</v>
      </c>
      <c r="D42" s="153" t="s">
        <v>154</v>
      </c>
      <c r="E42" s="26">
        <v>2</v>
      </c>
      <c r="F42" s="74" t="s">
        <v>29</v>
      </c>
      <c r="G42" s="65"/>
      <c r="H42" s="66"/>
      <c r="I42" s="68"/>
      <c r="J42" s="199"/>
      <c r="K42" s="235"/>
      <c r="N42" s="233"/>
    </row>
    <row r="43" spans="1:14">
      <c r="A43" s="26">
        <v>4517334496</v>
      </c>
      <c r="B43" s="26"/>
      <c r="C43" s="25" t="s">
        <v>155</v>
      </c>
      <c r="D43" s="153" t="s">
        <v>156</v>
      </c>
      <c r="E43" s="26">
        <v>1</v>
      </c>
      <c r="F43" s="74" t="s">
        <v>29</v>
      </c>
      <c r="G43" s="65"/>
      <c r="H43" s="66"/>
      <c r="I43" s="68"/>
      <c r="J43" s="199"/>
      <c r="K43" s="235"/>
      <c r="N43" s="233"/>
    </row>
    <row r="44" spans="1:14">
      <c r="A44" s="26">
        <v>4517334496</v>
      </c>
      <c r="B44" s="26"/>
      <c r="C44" s="25" t="s">
        <v>157</v>
      </c>
      <c r="D44" s="153" t="s">
        <v>158</v>
      </c>
      <c r="E44" s="26">
        <v>1</v>
      </c>
      <c r="F44" s="74" t="s">
        <v>29</v>
      </c>
      <c r="G44" s="65"/>
      <c r="H44" s="66"/>
      <c r="I44" s="68"/>
      <c r="J44" s="199"/>
      <c r="K44" s="235"/>
      <c r="N44" s="233"/>
    </row>
    <row r="45" spans="1:14">
      <c r="A45" s="26">
        <v>4517334496</v>
      </c>
      <c r="B45" s="26"/>
      <c r="C45" s="25" t="s">
        <v>30</v>
      </c>
      <c r="D45" s="153" t="s">
        <v>31</v>
      </c>
      <c r="E45" s="26">
        <v>1</v>
      </c>
      <c r="F45" s="74" t="s">
        <v>29</v>
      </c>
      <c r="G45" s="65"/>
      <c r="H45" s="66"/>
      <c r="I45" s="68"/>
      <c r="J45" s="199"/>
      <c r="K45" s="235"/>
    </row>
    <row r="46" spans="1:14">
      <c r="A46" s="26">
        <v>4517345057</v>
      </c>
      <c r="B46" s="26"/>
      <c r="C46" s="35" t="s">
        <v>271</v>
      </c>
      <c r="D46" s="35" t="s">
        <v>272</v>
      </c>
      <c r="E46" s="26">
        <v>1</v>
      </c>
      <c r="F46" s="74" t="s">
        <v>29</v>
      </c>
      <c r="G46" s="65"/>
      <c r="H46" s="66"/>
      <c r="I46" s="68"/>
      <c r="J46" s="199"/>
      <c r="K46" s="235"/>
    </row>
    <row r="47" spans="1:14">
      <c r="A47" s="26"/>
      <c r="B47" s="26"/>
      <c r="C47" s="53" t="s">
        <v>32</v>
      </c>
      <c r="D47" s="53" t="s">
        <v>33</v>
      </c>
      <c r="E47" s="154">
        <v>1</v>
      </c>
      <c r="F47" s="74" t="s">
        <v>29</v>
      </c>
      <c r="G47" s="65"/>
      <c r="H47" s="66"/>
      <c r="I47" s="208"/>
      <c r="J47" s="68"/>
      <c r="K47" s="235"/>
    </row>
    <row r="48" spans="1:14">
      <c r="A48" s="155"/>
      <c r="B48" s="155"/>
      <c r="C48" s="47" t="s">
        <v>118</v>
      </c>
      <c r="D48" s="47" t="s">
        <v>119</v>
      </c>
      <c r="E48" s="44">
        <v>8</v>
      </c>
      <c r="F48" s="37" t="s">
        <v>29</v>
      </c>
      <c r="G48" s="155"/>
      <c r="H48" s="155"/>
      <c r="I48" s="155"/>
      <c r="J48" s="155"/>
      <c r="K48" s="235"/>
    </row>
    <row r="49" spans="1:14">
      <c r="A49" s="155"/>
      <c r="B49" s="155"/>
      <c r="C49" s="157"/>
      <c r="D49" s="157"/>
      <c r="E49" s="155"/>
      <c r="F49" s="157"/>
      <c r="G49" s="155"/>
      <c r="H49" s="155"/>
      <c r="I49" s="155"/>
      <c r="J49" s="155"/>
      <c r="K49" s="235"/>
    </row>
    <row r="50" spans="1:14">
      <c r="A50" s="155"/>
      <c r="B50" s="155"/>
      <c r="C50" s="43" t="s">
        <v>593</v>
      </c>
      <c r="D50" s="209" t="s">
        <v>594</v>
      </c>
      <c r="E50" s="161">
        <v>3</v>
      </c>
      <c r="F50" s="162" t="s">
        <v>43</v>
      </c>
      <c r="G50" s="162"/>
      <c r="H50" s="155"/>
      <c r="I50" s="155"/>
      <c r="J50" s="159"/>
      <c r="K50" s="235"/>
    </row>
    <row r="51" spans="1:14">
      <c r="A51" s="155"/>
      <c r="B51" s="155"/>
      <c r="C51" s="25" t="s">
        <v>67</v>
      </c>
      <c r="D51" s="25" t="s">
        <v>68</v>
      </c>
      <c r="E51" s="159">
        <v>3</v>
      </c>
      <c r="F51" s="158" t="s">
        <v>36</v>
      </c>
      <c r="G51" s="155"/>
      <c r="H51" s="155"/>
      <c r="I51" s="155"/>
      <c r="J51" s="155"/>
      <c r="K51" s="235"/>
    </row>
    <row r="52" spans="1:14">
      <c r="A52" s="155"/>
      <c r="B52" s="155"/>
      <c r="C52" s="158" t="s">
        <v>39</v>
      </c>
      <c r="D52" s="158" t="s">
        <v>40</v>
      </c>
      <c r="E52" s="159">
        <v>3</v>
      </c>
      <c r="F52" s="158" t="s">
        <v>29</v>
      </c>
      <c r="G52" s="155"/>
      <c r="H52" s="155"/>
      <c r="I52" s="155"/>
      <c r="J52" s="155"/>
      <c r="K52" s="235"/>
    </row>
    <row r="53" spans="1:14">
      <c r="A53" s="155"/>
      <c r="B53" s="155"/>
      <c r="C53" s="158" t="s">
        <v>37</v>
      </c>
      <c r="D53" s="158" t="s">
        <v>38</v>
      </c>
      <c r="E53" s="159">
        <v>6</v>
      </c>
      <c r="F53" s="158" t="s">
        <v>29</v>
      </c>
      <c r="G53" s="155"/>
      <c r="H53" s="155"/>
      <c r="I53" s="155"/>
      <c r="J53" s="155"/>
      <c r="K53" s="235"/>
    </row>
    <row r="54" spans="1:14">
      <c r="A54" s="155"/>
      <c r="B54" s="155"/>
      <c r="C54" s="25" t="s">
        <v>69</v>
      </c>
      <c r="D54" s="25" t="s">
        <v>70</v>
      </c>
      <c r="E54" s="26">
        <v>6</v>
      </c>
      <c r="F54" s="158" t="s">
        <v>29</v>
      </c>
      <c r="G54" s="155"/>
      <c r="H54" s="155"/>
      <c r="I54" s="155"/>
      <c r="J54" s="155"/>
      <c r="K54" s="235"/>
    </row>
    <row r="55" spans="1:14">
      <c r="A55" s="155"/>
      <c r="B55" s="155"/>
      <c r="C55" s="160"/>
      <c r="D55" s="160"/>
      <c r="E55" s="159"/>
      <c r="F55" s="158"/>
      <c r="G55" s="155"/>
      <c r="H55" s="155"/>
      <c r="I55" s="155"/>
      <c r="J55" s="155"/>
      <c r="K55" s="235"/>
    </row>
    <row r="56" spans="1:14">
      <c r="A56" s="155"/>
      <c r="B56" s="155"/>
      <c r="C56" s="25" t="s">
        <v>71</v>
      </c>
      <c r="D56" s="25" t="s">
        <v>72</v>
      </c>
      <c r="E56" s="159" t="s">
        <v>786</v>
      </c>
      <c r="F56" s="162" t="s">
        <v>79</v>
      </c>
      <c r="G56" s="155"/>
      <c r="H56" s="155"/>
      <c r="I56" s="155"/>
      <c r="J56" s="155"/>
      <c r="K56" s="235"/>
    </row>
    <row r="57" spans="1:14">
      <c r="A57" s="155"/>
      <c r="B57" s="155"/>
      <c r="C57" s="58" t="s">
        <v>223</v>
      </c>
      <c r="D57" s="58" t="s">
        <v>224</v>
      </c>
      <c r="E57" s="159">
        <v>12</v>
      </c>
      <c r="F57" s="162" t="s">
        <v>29</v>
      </c>
      <c r="G57" s="155"/>
      <c r="H57" s="155"/>
      <c r="I57" s="155"/>
      <c r="J57" s="155"/>
      <c r="K57" s="235"/>
    </row>
    <row r="58" spans="1:14">
      <c r="A58" s="155"/>
      <c r="B58" s="155"/>
      <c r="C58" s="25" t="s">
        <v>73</v>
      </c>
      <c r="D58" s="25" t="s">
        <v>74</v>
      </c>
      <c r="E58" s="159">
        <v>12</v>
      </c>
      <c r="F58" s="162" t="s">
        <v>29</v>
      </c>
      <c r="G58" s="155"/>
      <c r="H58" s="155"/>
      <c r="I58" s="155"/>
      <c r="J58" s="155"/>
      <c r="K58" s="235"/>
    </row>
    <row r="59" spans="1:14">
      <c r="A59" s="155"/>
      <c r="B59" s="155"/>
      <c r="C59" s="157"/>
      <c r="D59" s="157"/>
      <c r="E59" s="155"/>
      <c r="F59" s="157"/>
      <c r="G59" s="155"/>
      <c r="H59" s="155"/>
      <c r="I59" s="155"/>
      <c r="J59" s="155"/>
      <c r="K59" s="235"/>
    </row>
    <row r="60" spans="1:14">
      <c r="A60" s="157"/>
      <c r="B60" s="157"/>
      <c r="C60" s="158" t="s">
        <v>44</v>
      </c>
      <c r="D60" s="158" t="s">
        <v>45</v>
      </c>
      <c r="E60" s="159" t="s">
        <v>787</v>
      </c>
      <c r="F60" s="158" t="s">
        <v>49</v>
      </c>
      <c r="G60" s="157"/>
      <c r="H60" s="155"/>
      <c r="I60" s="155"/>
      <c r="J60" s="155"/>
      <c r="K60" s="235"/>
    </row>
    <row r="61" spans="1:14">
      <c r="A61" s="157"/>
      <c r="B61" s="157"/>
      <c r="C61" s="158" t="s">
        <v>47</v>
      </c>
      <c r="D61" s="158" t="s">
        <v>48</v>
      </c>
      <c r="E61" s="159">
        <v>1</v>
      </c>
      <c r="F61" s="158" t="s">
        <v>43</v>
      </c>
      <c r="G61" s="157"/>
      <c r="H61" s="155"/>
      <c r="I61" s="155"/>
      <c r="J61" s="155"/>
      <c r="K61" s="235"/>
    </row>
    <row r="62" spans="1:14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35"/>
    </row>
    <row r="63" spans="1:14">
      <c r="A63" s="504" t="s">
        <v>813</v>
      </c>
      <c r="B63" s="505"/>
      <c r="C63" s="505"/>
      <c r="D63" s="505"/>
      <c r="E63" s="505"/>
      <c r="F63" s="505"/>
      <c r="G63" s="505"/>
      <c r="H63" s="505"/>
      <c r="I63" s="505"/>
      <c r="J63" s="506"/>
      <c r="K63" s="231"/>
      <c r="N63" s="233"/>
    </row>
    <row r="64" spans="1:14">
      <c r="A64" s="181">
        <v>4515877225</v>
      </c>
      <c r="B64" s="181" t="s">
        <v>814</v>
      </c>
      <c r="C64" s="156" t="s">
        <v>815</v>
      </c>
      <c r="D64" s="156" t="s">
        <v>268</v>
      </c>
      <c r="E64" s="181">
        <v>1</v>
      </c>
      <c r="F64" s="181" t="s">
        <v>43</v>
      </c>
      <c r="G64" s="181" t="s">
        <v>816</v>
      </c>
      <c r="H64" s="181"/>
      <c r="I64" s="181"/>
      <c r="J64" s="210"/>
      <c r="K64" s="235"/>
    </row>
    <row r="65" spans="1:11">
      <c r="A65" s="181">
        <v>4515877225</v>
      </c>
      <c r="B65" s="181" t="s">
        <v>817</v>
      </c>
      <c r="C65" s="156" t="s">
        <v>815</v>
      </c>
      <c r="D65" s="156" t="s">
        <v>268</v>
      </c>
      <c r="E65" s="181">
        <v>1</v>
      </c>
      <c r="F65" s="181" t="s">
        <v>43</v>
      </c>
      <c r="G65" s="181" t="s">
        <v>818</v>
      </c>
      <c r="H65" s="181"/>
      <c r="I65" s="181"/>
      <c r="J65" s="210"/>
      <c r="K65" s="235"/>
    </row>
    <row r="66" spans="1:11">
      <c r="A66" s="181">
        <v>4515877225</v>
      </c>
      <c r="B66" s="181" t="s">
        <v>819</v>
      </c>
      <c r="C66" s="156" t="s">
        <v>815</v>
      </c>
      <c r="D66" s="156" t="s">
        <v>268</v>
      </c>
      <c r="E66" s="181">
        <v>1</v>
      </c>
      <c r="F66" s="181" t="s">
        <v>43</v>
      </c>
      <c r="G66" s="181" t="s">
        <v>820</v>
      </c>
      <c r="H66" s="181"/>
      <c r="I66" s="181"/>
      <c r="J66" s="210"/>
      <c r="K66" s="235"/>
    </row>
    <row r="67" spans="1:11">
      <c r="A67" s="181">
        <v>4515877225</v>
      </c>
      <c r="B67" s="181" t="s">
        <v>821</v>
      </c>
      <c r="C67" s="156" t="s">
        <v>271</v>
      </c>
      <c r="D67" s="156" t="s">
        <v>272</v>
      </c>
      <c r="E67" s="181">
        <v>1</v>
      </c>
      <c r="F67" s="181" t="s">
        <v>43</v>
      </c>
      <c r="G67" s="181" t="s">
        <v>822</v>
      </c>
      <c r="H67" s="181"/>
      <c r="I67" s="181"/>
      <c r="J67" s="210"/>
      <c r="K67" s="235"/>
    </row>
    <row r="68" spans="1:11">
      <c r="A68" s="181">
        <v>4515877225</v>
      </c>
      <c r="B68" s="181" t="s">
        <v>823</v>
      </c>
      <c r="C68" s="156" t="s">
        <v>271</v>
      </c>
      <c r="D68" s="156" t="s">
        <v>272</v>
      </c>
      <c r="E68" s="181">
        <v>1</v>
      </c>
      <c r="F68" s="181" t="s">
        <v>43</v>
      </c>
      <c r="G68" s="181" t="s">
        <v>824</v>
      </c>
      <c r="H68" s="181"/>
      <c r="I68" s="181"/>
      <c r="J68" s="210"/>
      <c r="K68" s="235"/>
    </row>
    <row r="69" spans="1:11">
      <c r="A69" s="181">
        <v>4515877225</v>
      </c>
      <c r="B69" s="181" t="s">
        <v>825</v>
      </c>
      <c r="C69" s="156" t="s">
        <v>271</v>
      </c>
      <c r="D69" s="156" t="s">
        <v>272</v>
      </c>
      <c r="E69" s="181">
        <v>1</v>
      </c>
      <c r="F69" s="181" t="s">
        <v>43</v>
      </c>
      <c r="G69" s="181" t="s">
        <v>826</v>
      </c>
      <c r="H69" s="181"/>
      <c r="I69" s="181"/>
      <c r="J69" s="210"/>
      <c r="K69" s="235"/>
    </row>
    <row r="70" spans="1:11">
      <c r="A70" s="181">
        <v>4515877225</v>
      </c>
      <c r="B70" s="181" t="s">
        <v>792</v>
      </c>
      <c r="C70" s="35" t="s">
        <v>324</v>
      </c>
      <c r="D70" s="35" t="s">
        <v>325</v>
      </c>
      <c r="E70" s="181">
        <v>1</v>
      </c>
      <c r="F70" s="181" t="s">
        <v>29</v>
      </c>
      <c r="G70" s="181" t="s">
        <v>827</v>
      </c>
      <c r="H70" s="181"/>
      <c r="I70" s="181"/>
      <c r="J70" s="210"/>
      <c r="K70" s="235"/>
    </row>
    <row r="71" spans="1:11">
      <c r="A71" s="181">
        <v>4515877225</v>
      </c>
      <c r="B71" s="181" t="s">
        <v>792</v>
      </c>
      <c r="C71" s="35" t="s">
        <v>214</v>
      </c>
      <c r="D71" s="35" t="s">
        <v>215</v>
      </c>
      <c r="E71" s="181">
        <v>1</v>
      </c>
      <c r="F71" s="181" t="s">
        <v>29</v>
      </c>
      <c r="G71" s="181" t="s">
        <v>827</v>
      </c>
      <c r="H71" s="181"/>
      <c r="I71" s="181"/>
      <c r="J71" s="210"/>
      <c r="K71" s="235"/>
    </row>
    <row r="72" spans="1:11">
      <c r="A72" s="181">
        <v>4515877225</v>
      </c>
      <c r="B72" s="181" t="s">
        <v>792</v>
      </c>
      <c r="C72" s="156" t="s">
        <v>359</v>
      </c>
      <c r="D72" s="211" t="s">
        <v>360</v>
      </c>
      <c r="E72" s="181">
        <v>1</v>
      </c>
      <c r="F72" s="181" t="s">
        <v>29</v>
      </c>
      <c r="G72" s="181" t="s">
        <v>827</v>
      </c>
      <c r="H72" s="181"/>
      <c r="I72" s="181"/>
      <c r="J72" s="210"/>
      <c r="K72" s="235"/>
    </row>
    <row r="73" spans="1:11">
      <c r="A73" s="181">
        <v>4515877225</v>
      </c>
      <c r="B73" s="181" t="s">
        <v>792</v>
      </c>
      <c r="C73" s="156" t="s">
        <v>151</v>
      </c>
      <c r="D73" s="156" t="s">
        <v>152</v>
      </c>
      <c r="E73" s="181">
        <v>6</v>
      </c>
      <c r="F73" s="181" t="s">
        <v>29</v>
      </c>
      <c r="G73" s="181" t="s">
        <v>827</v>
      </c>
      <c r="H73" s="181"/>
      <c r="I73" s="181"/>
      <c r="J73" s="210"/>
      <c r="K73" s="235"/>
    </row>
    <row r="74" spans="1:11">
      <c r="A74" s="181">
        <v>4515877225</v>
      </c>
      <c r="B74" s="181" t="s">
        <v>792</v>
      </c>
      <c r="C74" s="34" t="s">
        <v>159</v>
      </c>
      <c r="D74" s="34" t="s">
        <v>160</v>
      </c>
      <c r="E74" s="59">
        <v>3</v>
      </c>
      <c r="F74" s="32" t="s">
        <v>43</v>
      </c>
      <c r="G74" s="181"/>
      <c r="H74" s="181"/>
      <c r="I74" s="181"/>
      <c r="J74" s="210"/>
      <c r="K74" s="235"/>
    </row>
    <row r="75" spans="1:11">
      <c r="A75" s="181">
        <v>4515877225</v>
      </c>
      <c r="B75" s="181" t="s">
        <v>792</v>
      </c>
      <c r="C75" s="156" t="s">
        <v>157</v>
      </c>
      <c r="D75" s="156" t="s">
        <v>158</v>
      </c>
      <c r="E75" s="181">
        <v>3</v>
      </c>
      <c r="F75" s="181" t="s">
        <v>29</v>
      </c>
      <c r="G75" s="181" t="s">
        <v>803</v>
      </c>
      <c r="H75" s="181"/>
      <c r="I75" s="181"/>
      <c r="J75" s="210"/>
      <c r="K75" s="235"/>
    </row>
    <row r="76" spans="1:11">
      <c r="A76" s="181">
        <v>4515877225</v>
      </c>
      <c r="B76" s="181" t="s">
        <v>792</v>
      </c>
      <c r="C76" s="156" t="s">
        <v>30</v>
      </c>
      <c r="D76" s="156" t="s">
        <v>31</v>
      </c>
      <c r="E76" s="181">
        <v>3</v>
      </c>
      <c r="F76" s="181" t="s">
        <v>29</v>
      </c>
      <c r="G76" s="181" t="s">
        <v>803</v>
      </c>
      <c r="H76" s="181"/>
      <c r="I76" s="181"/>
      <c r="J76" s="210"/>
      <c r="K76" s="235"/>
    </row>
    <row r="77" spans="1:11">
      <c r="A77" s="181">
        <v>4515877225</v>
      </c>
      <c r="B77" s="181" t="s">
        <v>792</v>
      </c>
      <c r="C77" s="156" t="s">
        <v>153</v>
      </c>
      <c r="D77" s="156" t="s">
        <v>154</v>
      </c>
      <c r="E77" s="181">
        <v>6</v>
      </c>
      <c r="F77" s="181" t="s">
        <v>29</v>
      </c>
      <c r="G77" s="181" t="s">
        <v>803</v>
      </c>
      <c r="H77" s="181"/>
      <c r="I77" s="181"/>
      <c r="J77" s="210"/>
      <c r="K77" s="235"/>
    </row>
    <row r="78" spans="1:11">
      <c r="A78" s="181">
        <v>4515877225</v>
      </c>
      <c r="B78" s="181" t="s">
        <v>792</v>
      </c>
      <c r="C78" s="156" t="s">
        <v>155</v>
      </c>
      <c r="D78" s="156" t="s">
        <v>156</v>
      </c>
      <c r="E78" s="181">
        <v>3</v>
      </c>
      <c r="F78" s="181" t="s">
        <v>29</v>
      </c>
      <c r="G78" s="181" t="s">
        <v>803</v>
      </c>
      <c r="H78" s="181"/>
      <c r="I78" s="181"/>
      <c r="J78" s="210"/>
      <c r="K78" s="235"/>
    </row>
    <row r="79" spans="1:11">
      <c r="A79" s="181">
        <v>4515877225</v>
      </c>
      <c r="B79" s="181" t="s">
        <v>792</v>
      </c>
      <c r="C79" s="156" t="s">
        <v>155</v>
      </c>
      <c r="D79" s="156" t="s">
        <v>156</v>
      </c>
      <c r="E79" s="181">
        <v>3</v>
      </c>
      <c r="F79" s="181" t="s">
        <v>29</v>
      </c>
      <c r="G79" s="181" t="s">
        <v>803</v>
      </c>
      <c r="H79" s="181"/>
      <c r="I79" s="181"/>
      <c r="J79" s="210"/>
      <c r="K79" s="235"/>
    </row>
    <row r="80" spans="1:11">
      <c r="A80" s="181">
        <v>4515877225</v>
      </c>
      <c r="B80" s="181" t="s">
        <v>792</v>
      </c>
      <c r="C80" s="156" t="s">
        <v>157</v>
      </c>
      <c r="D80" s="156" t="s">
        <v>158</v>
      </c>
      <c r="E80" s="181">
        <v>3</v>
      </c>
      <c r="F80" s="181" t="s">
        <v>29</v>
      </c>
      <c r="G80" s="181" t="s">
        <v>803</v>
      </c>
      <c r="H80" s="181"/>
      <c r="I80" s="181"/>
      <c r="J80" s="210"/>
      <c r="K80" s="235"/>
    </row>
    <row r="81" spans="1:14">
      <c r="A81" s="181">
        <v>4515877225</v>
      </c>
      <c r="B81" s="181" t="s">
        <v>792</v>
      </c>
      <c r="C81" s="156" t="s">
        <v>30</v>
      </c>
      <c r="D81" s="156" t="s">
        <v>31</v>
      </c>
      <c r="E81" s="181">
        <v>3</v>
      </c>
      <c r="F81" s="181" t="s">
        <v>29</v>
      </c>
      <c r="G81" s="181" t="s">
        <v>803</v>
      </c>
      <c r="H81" s="181"/>
      <c r="I81" s="181"/>
      <c r="J81" s="210"/>
      <c r="K81" s="235"/>
    </row>
    <row r="82" spans="1:14">
      <c r="A82" s="181">
        <v>4515877225</v>
      </c>
      <c r="B82" s="181" t="s">
        <v>792</v>
      </c>
      <c r="C82" s="156" t="s">
        <v>153</v>
      </c>
      <c r="D82" s="156" t="s">
        <v>154</v>
      </c>
      <c r="E82" s="181">
        <v>6</v>
      </c>
      <c r="F82" s="181" t="s">
        <v>29</v>
      </c>
      <c r="G82" s="181" t="s">
        <v>803</v>
      </c>
      <c r="H82" s="181"/>
      <c r="I82" s="181"/>
      <c r="J82" s="210"/>
      <c r="K82" s="235"/>
    </row>
    <row r="83" spans="1:14">
      <c r="A83" s="181">
        <v>4515877225</v>
      </c>
      <c r="B83" s="181" t="s">
        <v>792</v>
      </c>
      <c r="C83" s="156" t="s">
        <v>366</v>
      </c>
      <c r="D83" s="156" t="s">
        <v>367</v>
      </c>
      <c r="E83" s="181">
        <v>1</v>
      </c>
      <c r="F83" s="181" t="s">
        <v>29</v>
      </c>
      <c r="G83" s="181" t="s">
        <v>803</v>
      </c>
      <c r="H83" s="181"/>
      <c r="I83" s="181"/>
      <c r="J83" s="210"/>
      <c r="K83" s="235"/>
    </row>
    <row r="84" spans="1:14">
      <c r="A84" s="181">
        <v>4515877225</v>
      </c>
      <c r="B84" s="181" t="s">
        <v>792</v>
      </c>
      <c r="C84" s="156" t="s">
        <v>368</v>
      </c>
      <c r="D84" s="156" t="s">
        <v>369</v>
      </c>
      <c r="E84" s="181">
        <v>1</v>
      </c>
      <c r="F84" s="181" t="s">
        <v>29</v>
      </c>
      <c r="G84" s="181" t="s">
        <v>803</v>
      </c>
      <c r="H84" s="181"/>
      <c r="I84" s="181"/>
      <c r="J84" s="210"/>
      <c r="K84" s="235"/>
    </row>
    <row r="85" spans="1:14">
      <c r="A85" s="181">
        <v>4515877225</v>
      </c>
      <c r="B85" s="181" t="s">
        <v>792</v>
      </c>
      <c r="C85" s="156" t="s">
        <v>363</v>
      </c>
      <c r="D85" s="156" t="s">
        <v>364</v>
      </c>
      <c r="E85" s="181">
        <v>1</v>
      </c>
      <c r="F85" s="181" t="s">
        <v>29</v>
      </c>
      <c r="G85" s="181" t="s">
        <v>803</v>
      </c>
      <c r="H85" s="181"/>
      <c r="I85" s="181"/>
      <c r="J85" s="210"/>
      <c r="K85" s="235"/>
    </row>
    <row r="86" spans="1:14">
      <c r="A86" s="181">
        <v>4515877225</v>
      </c>
      <c r="B86" s="181" t="s">
        <v>792</v>
      </c>
      <c r="C86" s="156" t="s">
        <v>365</v>
      </c>
      <c r="D86" s="156" t="s">
        <v>362</v>
      </c>
      <c r="E86" s="181">
        <v>1</v>
      </c>
      <c r="F86" s="181" t="s">
        <v>29</v>
      </c>
      <c r="G86" s="181" t="s">
        <v>803</v>
      </c>
      <c r="H86" s="181"/>
      <c r="I86" s="181"/>
      <c r="J86" s="210"/>
      <c r="K86" s="235"/>
    </row>
    <row r="87" spans="1:14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35"/>
    </row>
    <row r="88" spans="1:14">
      <c r="A88" s="504" t="s">
        <v>828</v>
      </c>
      <c r="B88" s="505"/>
      <c r="C88" s="505"/>
      <c r="D88" s="505"/>
      <c r="E88" s="505"/>
      <c r="F88" s="505"/>
      <c r="G88" s="505"/>
      <c r="H88" s="505"/>
      <c r="I88" s="505"/>
      <c r="J88" s="506"/>
      <c r="K88" s="231"/>
      <c r="N88" s="233"/>
    </row>
    <row r="89" spans="1:14">
      <c r="A89" s="26">
        <v>4517679935</v>
      </c>
      <c r="B89" s="26"/>
      <c r="C89" s="152" t="s">
        <v>153</v>
      </c>
      <c r="D89" s="88" t="s">
        <v>154</v>
      </c>
      <c r="E89" s="26">
        <v>6</v>
      </c>
      <c r="F89" s="74" t="s">
        <v>29</v>
      </c>
      <c r="G89" s="65"/>
      <c r="H89" s="181"/>
      <c r="I89" s="181"/>
      <c r="J89" s="208"/>
      <c r="K89" s="235"/>
    </row>
    <row r="90" spans="1:14">
      <c r="A90" s="26">
        <v>4517679935</v>
      </c>
      <c r="B90" s="26"/>
      <c r="C90" s="25" t="s">
        <v>30</v>
      </c>
      <c r="D90" s="58" t="s">
        <v>31</v>
      </c>
      <c r="E90" s="26">
        <v>3</v>
      </c>
      <c r="F90" s="74" t="s">
        <v>29</v>
      </c>
      <c r="G90" s="65"/>
      <c r="H90" s="181"/>
      <c r="I90" s="181"/>
      <c r="J90" s="208"/>
      <c r="K90" s="235"/>
    </row>
    <row r="91" spans="1:14">
      <c r="A91" s="26">
        <v>4517679935</v>
      </c>
      <c r="B91" s="26"/>
      <c r="C91" s="25" t="s">
        <v>155</v>
      </c>
      <c r="D91" s="58" t="s">
        <v>156</v>
      </c>
      <c r="E91" s="26">
        <v>3</v>
      </c>
      <c r="F91" s="74" t="s">
        <v>29</v>
      </c>
      <c r="G91" s="65"/>
      <c r="H91" s="181"/>
      <c r="I91" s="181"/>
      <c r="J91" s="208"/>
      <c r="K91" s="235"/>
    </row>
    <row r="92" spans="1:14">
      <c r="A92" s="26">
        <v>4517679935</v>
      </c>
      <c r="B92" s="26"/>
      <c r="C92" s="25" t="s">
        <v>157</v>
      </c>
      <c r="D92" s="58" t="s">
        <v>158</v>
      </c>
      <c r="E92" s="26">
        <v>3</v>
      </c>
      <c r="F92" s="74" t="s">
        <v>29</v>
      </c>
      <c r="G92" s="65"/>
      <c r="H92" s="181"/>
      <c r="I92" s="181"/>
      <c r="J92" s="208"/>
      <c r="K92" s="235"/>
    </row>
    <row r="93" spans="1:14">
      <c r="A93" s="26">
        <v>4517679935</v>
      </c>
      <c r="B93" s="26"/>
      <c r="C93" s="25" t="s">
        <v>368</v>
      </c>
      <c r="D93" s="58" t="s">
        <v>369</v>
      </c>
      <c r="E93" s="26">
        <v>1</v>
      </c>
      <c r="F93" s="74" t="s">
        <v>29</v>
      </c>
      <c r="G93" s="65"/>
      <c r="H93" s="181"/>
      <c r="I93" s="181"/>
      <c r="J93" s="208"/>
      <c r="K93" s="235"/>
    </row>
    <row r="94" spans="1:14">
      <c r="A94" s="26">
        <v>4517679935</v>
      </c>
      <c r="B94" s="26"/>
      <c r="C94" s="25" t="s">
        <v>365</v>
      </c>
      <c r="D94" s="58" t="s">
        <v>362</v>
      </c>
      <c r="E94" s="26">
        <v>1</v>
      </c>
      <c r="F94" s="74" t="s">
        <v>29</v>
      </c>
      <c r="G94" s="65"/>
      <c r="H94" s="181"/>
      <c r="I94" s="181"/>
      <c r="J94" s="208"/>
      <c r="K94" s="235"/>
    </row>
    <row r="95" spans="1:14">
      <c r="A95" s="26">
        <v>4517679935</v>
      </c>
      <c r="B95" s="26"/>
      <c r="C95" s="25" t="s">
        <v>208</v>
      </c>
      <c r="D95" s="58" t="s">
        <v>152</v>
      </c>
      <c r="E95" s="26">
        <v>3</v>
      </c>
      <c r="F95" s="74" t="s">
        <v>29</v>
      </c>
      <c r="G95" s="65"/>
      <c r="H95" s="181"/>
      <c r="I95" s="181"/>
      <c r="J95" s="208"/>
      <c r="K95" s="235"/>
    </row>
    <row r="96" spans="1:14">
      <c r="A96" s="26">
        <v>4517679935</v>
      </c>
      <c r="B96" s="26"/>
      <c r="C96" s="25" t="s">
        <v>159</v>
      </c>
      <c r="D96" s="58" t="s">
        <v>160</v>
      </c>
      <c r="E96" s="26">
        <v>3</v>
      </c>
      <c r="F96" s="74" t="s">
        <v>29</v>
      </c>
      <c r="G96" s="65"/>
      <c r="H96" s="181"/>
      <c r="I96" s="181"/>
      <c r="J96" s="208"/>
      <c r="K96" s="235"/>
    </row>
    <row r="97" spans="1:14">
      <c r="A97" s="26">
        <v>4517679935</v>
      </c>
      <c r="B97" s="26"/>
      <c r="C97" s="25" t="s">
        <v>214</v>
      </c>
      <c r="D97" s="58" t="s">
        <v>215</v>
      </c>
      <c r="E97" s="26">
        <v>1</v>
      </c>
      <c r="F97" s="74" t="s">
        <v>43</v>
      </c>
      <c r="G97" s="65"/>
      <c r="H97" s="181"/>
      <c r="I97" s="181"/>
      <c r="J97" s="208"/>
      <c r="K97" s="235"/>
    </row>
    <row r="98" spans="1:14">
      <c r="A98" s="26">
        <v>4517679935</v>
      </c>
      <c r="B98" s="26"/>
      <c r="C98" s="25" t="s">
        <v>361</v>
      </c>
      <c r="D98" s="58" t="s">
        <v>362</v>
      </c>
      <c r="E98" s="26">
        <v>1</v>
      </c>
      <c r="F98" s="74" t="s">
        <v>43</v>
      </c>
      <c r="G98" s="65"/>
      <c r="H98" s="181"/>
      <c r="I98" s="181"/>
      <c r="J98" s="208"/>
      <c r="K98" s="235"/>
    </row>
    <row r="99" spans="1:14">
      <c r="A99" s="26">
        <v>4517679935</v>
      </c>
      <c r="B99" s="26"/>
      <c r="C99" s="25" t="s">
        <v>355</v>
      </c>
      <c r="D99" s="58" t="s">
        <v>356</v>
      </c>
      <c r="E99" s="26">
        <v>1</v>
      </c>
      <c r="F99" s="74" t="s">
        <v>43</v>
      </c>
      <c r="G99" s="65"/>
      <c r="H99" s="181"/>
      <c r="I99" s="181"/>
      <c r="J99" s="208"/>
      <c r="K99" s="235"/>
    </row>
    <row r="100" spans="1:14">
      <c r="A100" s="26">
        <v>4517679935</v>
      </c>
      <c r="B100" s="26"/>
      <c r="C100" s="25" t="s">
        <v>357</v>
      </c>
      <c r="D100" s="58" t="s">
        <v>358</v>
      </c>
      <c r="E100" s="26">
        <v>1</v>
      </c>
      <c r="F100" s="74" t="s">
        <v>43</v>
      </c>
      <c r="G100" s="65"/>
      <c r="H100" s="181"/>
      <c r="I100" s="181"/>
      <c r="J100" s="208"/>
      <c r="K100" s="235"/>
    </row>
    <row r="101" spans="1:14">
      <c r="A101" s="26">
        <v>4517679935</v>
      </c>
      <c r="B101" s="26"/>
      <c r="C101" s="25" t="s">
        <v>324</v>
      </c>
      <c r="D101" s="58" t="s">
        <v>325</v>
      </c>
      <c r="E101" s="26">
        <v>1</v>
      </c>
      <c r="F101" s="74" t="s">
        <v>43</v>
      </c>
      <c r="G101" s="65"/>
      <c r="H101" s="181"/>
      <c r="I101" s="181"/>
      <c r="J101" s="208"/>
      <c r="K101" s="235"/>
    </row>
    <row r="102" spans="1:14">
      <c r="A102" s="26">
        <v>4517679935</v>
      </c>
      <c r="B102" s="26"/>
      <c r="C102" s="25" t="s">
        <v>271</v>
      </c>
      <c r="D102" s="58" t="s">
        <v>272</v>
      </c>
      <c r="E102" s="26">
        <v>3</v>
      </c>
      <c r="F102" s="74" t="s">
        <v>29</v>
      </c>
      <c r="G102" s="65"/>
      <c r="H102" s="181"/>
      <c r="I102" s="181"/>
      <c r="J102" s="208"/>
      <c r="K102" s="235"/>
    </row>
    <row r="103" spans="1:14">
      <c r="A103" s="26">
        <v>4517679935</v>
      </c>
      <c r="B103" s="26"/>
      <c r="C103" s="25" t="s">
        <v>363</v>
      </c>
      <c r="D103" s="58" t="s">
        <v>364</v>
      </c>
      <c r="E103" s="26">
        <v>1</v>
      </c>
      <c r="F103" s="74" t="s">
        <v>29</v>
      </c>
      <c r="G103" s="65"/>
      <c r="H103" s="181"/>
      <c r="I103" s="181"/>
      <c r="J103" s="208"/>
      <c r="K103" s="235"/>
    </row>
    <row r="104" spans="1:14">
      <c r="A104" s="26">
        <v>4517679935</v>
      </c>
      <c r="B104" s="26"/>
      <c r="C104" s="58" t="s">
        <v>366</v>
      </c>
      <c r="D104" s="180" t="s">
        <v>367</v>
      </c>
      <c r="E104" s="26">
        <v>1</v>
      </c>
      <c r="F104" s="74" t="s">
        <v>29</v>
      </c>
      <c r="G104" s="65"/>
      <c r="H104" s="181"/>
      <c r="I104" s="181"/>
      <c r="J104" s="208"/>
      <c r="K104" s="235"/>
    </row>
    <row r="105" spans="1:14">
      <c r="A105" s="26"/>
      <c r="B105" s="26"/>
      <c r="C105" s="25" t="s">
        <v>32</v>
      </c>
      <c r="D105" s="58" t="s">
        <v>33</v>
      </c>
      <c r="E105" s="154">
        <v>2</v>
      </c>
      <c r="F105" s="74" t="s">
        <v>29</v>
      </c>
      <c r="G105" s="65"/>
      <c r="H105" s="66"/>
      <c r="I105" s="26"/>
      <c r="J105" s="68"/>
      <c r="K105" s="235"/>
    </row>
    <row r="106" spans="1:14">
      <c r="A106" s="26"/>
      <c r="B106" s="26"/>
      <c r="C106" s="25">
        <v>85006586</v>
      </c>
      <c r="D106" s="58" t="s">
        <v>297</v>
      </c>
      <c r="E106" s="154">
        <v>1</v>
      </c>
      <c r="F106" s="74" t="s">
        <v>29</v>
      </c>
      <c r="G106" s="65"/>
      <c r="H106" s="66"/>
      <c r="I106" s="26"/>
      <c r="J106" s="68"/>
      <c r="K106" s="235"/>
    </row>
    <row r="107" spans="1:14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35"/>
    </row>
    <row r="108" spans="1:14">
      <c r="A108" s="504" t="s">
        <v>829</v>
      </c>
      <c r="B108" s="505"/>
      <c r="C108" s="505"/>
      <c r="D108" s="505"/>
      <c r="E108" s="505"/>
      <c r="F108" s="505"/>
      <c r="G108" s="505"/>
      <c r="H108" s="505"/>
      <c r="I108" s="505"/>
      <c r="J108" s="506"/>
      <c r="K108" s="231"/>
      <c r="N108" s="233"/>
    </row>
    <row r="109" spans="1:14">
      <c r="A109" s="181">
        <v>4515822900</v>
      </c>
      <c r="B109" s="181" t="s">
        <v>793</v>
      </c>
      <c r="C109" s="58" t="s">
        <v>153</v>
      </c>
      <c r="D109" s="153" t="s">
        <v>154</v>
      </c>
      <c r="E109" s="68">
        <v>12</v>
      </c>
      <c r="F109" s="65" t="s">
        <v>29</v>
      </c>
      <c r="G109" s="198"/>
      <c r="H109" s="181"/>
      <c r="I109" s="181"/>
      <c r="J109" s="208"/>
      <c r="K109" s="235"/>
    </row>
    <row r="110" spans="1:14">
      <c r="A110" s="181">
        <v>4515822900</v>
      </c>
      <c r="B110" s="181" t="s">
        <v>796</v>
      </c>
      <c r="C110" s="58" t="s">
        <v>30</v>
      </c>
      <c r="D110" s="153" t="s">
        <v>31</v>
      </c>
      <c r="E110" s="68">
        <v>6</v>
      </c>
      <c r="F110" s="65" t="s">
        <v>29</v>
      </c>
      <c r="G110" s="181"/>
      <c r="H110" s="181"/>
      <c r="I110" s="181"/>
      <c r="J110" s="208"/>
      <c r="K110" s="235"/>
    </row>
    <row r="111" spans="1:14">
      <c r="A111" s="181">
        <v>4515822900</v>
      </c>
      <c r="B111" s="181" t="s">
        <v>794</v>
      </c>
      <c r="C111" s="58" t="s">
        <v>155</v>
      </c>
      <c r="D111" s="153" t="s">
        <v>156</v>
      </c>
      <c r="E111" s="68">
        <v>6</v>
      </c>
      <c r="F111" s="65" t="s">
        <v>29</v>
      </c>
      <c r="G111" s="181"/>
      <c r="H111" s="181"/>
      <c r="I111" s="181"/>
      <c r="J111" s="208"/>
      <c r="K111" s="235"/>
    </row>
    <row r="112" spans="1:14">
      <c r="A112" s="181">
        <v>4515822900</v>
      </c>
      <c r="B112" s="181" t="s">
        <v>795</v>
      </c>
      <c r="C112" s="58" t="s">
        <v>157</v>
      </c>
      <c r="D112" s="153" t="s">
        <v>158</v>
      </c>
      <c r="E112" s="68">
        <v>6</v>
      </c>
      <c r="F112" s="65" t="s">
        <v>29</v>
      </c>
      <c r="G112" s="181"/>
      <c r="H112" s="181"/>
      <c r="I112" s="181"/>
      <c r="J112" s="208"/>
      <c r="K112" s="235"/>
    </row>
    <row r="113" spans="1:14">
      <c r="A113" s="181">
        <v>4515822900</v>
      </c>
      <c r="B113" s="181" t="s">
        <v>799</v>
      </c>
      <c r="C113" s="58" t="s">
        <v>324</v>
      </c>
      <c r="D113" s="153" t="s">
        <v>325</v>
      </c>
      <c r="E113" s="68">
        <v>1</v>
      </c>
      <c r="F113" s="65" t="s">
        <v>29</v>
      </c>
      <c r="G113" s="181"/>
      <c r="H113" s="181"/>
      <c r="I113" s="181"/>
      <c r="J113" s="208"/>
      <c r="K113" s="235"/>
    </row>
    <row r="114" spans="1:14">
      <c r="A114" s="181">
        <v>4515822900</v>
      </c>
      <c r="B114" s="181" t="s">
        <v>791</v>
      </c>
      <c r="C114" s="58" t="s">
        <v>214</v>
      </c>
      <c r="D114" s="153" t="s">
        <v>215</v>
      </c>
      <c r="E114" s="68">
        <v>1</v>
      </c>
      <c r="F114" s="65" t="s">
        <v>29</v>
      </c>
      <c r="G114" s="181"/>
      <c r="H114" s="181"/>
      <c r="I114" s="181"/>
      <c r="J114" s="208"/>
      <c r="K114" s="235"/>
    </row>
    <row r="115" spans="1:14">
      <c r="A115" s="181">
        <v>4515822900</v>
      </c>
      <c r="B115" s="181" t="s">
        <v>790</v>
      </c>
      <c r="C115" s="58" t="s">
        <v>363</v>
      </c>
      <c r="D115" s="153" t="s">
        <v>364</v>
      </c>
      <c r="E115" s="68">
        <v>1</v>
      </c>
      <c r="F115" s="65" t="s">
        <v>29</v>
      </c>
      <c r="G115" s="181"/>
      <c r="H115" s="181"/>
      <c r="I115" s="181"/>
      <c r="J115" s="208"/>
      <c r="K115" s="235"/>
    </row>
    <row r="116" spans="1:14">
      <c r="A116" s="181">
        <v>4515822900</v>
      </c>
      <c r="B116" s="181" t="s">
        <v>790</v>
      </c>
      <c r="C116" s="58" t="s">
        <v>359</v>
      </c>
      <c r="D116" s="153" t="s">
        <v>360</v>
      </c>
      <c r="E116" s="68">
        <v>1</v>
      </c>
      <c r="F116" s="65" t="s">
        <v>29</v>
      </c>
      <c r="G116" s="181"/>
      <c r="H116" s="181"/>
      <c r="I116" s="181"/>
      <c r="J116" s="208"/>
      <c r="K116" s="235"/>
    </row>
    <row r="117" spans="1:14">
      <c r="A117" s="181">
        <v>4515822900</v>
      </c>
      <c r="B117" s="181" t="s">
        <v>790</v>
      </c>
      <c r="C117" s="58" t="s">
        <v>366</v>
      </c>
      <c r="D117" s="153" t="s">
        <v>367</v>
      </c>
      <c r="E117" s="68">
        <v>1</v>
      </c>
      <c r="F117" s="65" t="s">
        <v>29</v>
      </c>
      <c r="G117" s="181"/>
      <c r="H117" s="181"/>
      <c r="I117" s="181"/>
      <c r="J117" s="208"/>
      <c r="K117" s="235"/>
    </row>
    <row r="118" spans="1:14">
      <c r="A118" s="181">
        <v>4515822900</v>
      </c>
      <c r="B118" s="181" t="s">
        <v>790</v>
      </c>
      <c r="C118" s="58" t="s">
        <v>368</v>
      </c>
      <c r="D118" s="153" t="s">
        <v>369</v>
      </c>
      <c r="E118" s="68">
        <v>1</v>
      </c>
      <c r="F118" s="65" t="s">
        <v>29</v>
      </c>
      <c r="G118" s="181" t="s">
        <v>803</v>
      </c>
      <c r="H118" s="181"/>
      <c r="I118" s="181"/>
      <c r="J118" s="208"/>
      <c r="K118" s="235"/>
    </row>
    <row r="119" spans="1:14">
      <c r="A119" s="181">
        <v>4515822900</v>
      </c>
      <c r="B119" s="181" t="s">
        <v>790</v>
      </c>
      <c r="C119" s="25" t="s">
        <v>355</v>
      </c>
      <c r="D119" s="153" t="s">
        <v>356</v>
      </c>
      <c r="E119" s="26">
        <v>1</v>
      </c>
      <c r="F119" s="65" t="s">
        <v>29</v>
      </c>
      <c r="G119" s="181" t="s">
        <v>803</v>
      </c>
      <c r="H119" s="181"/>
      <c r="I119" s="181"/>
      <c r="J119" s="208"/>
      <c r="K119" s="235"/>
    </row>
    <row r="120" spans="1:14">
      <c r="A120" s="181">
        <v>4515822900</v>
      </c>
      <c r="B120" s="181" t="s">
        <v>790</v>
      </c>
      <c r="C120" s="25" t="s">
        <v>357</v>
      </c>
      <c r="D120" s="153" t="s">
        <v>358</v>
      </c>
      <c r="E120" s="26">
        <v>1</v>
      </c>
      <c r="F120" s="65" t="s">
        <v>29</v>
      </c>
      <c r="G120" s="181" t="s">
        <v>803</v>
      </c>
      <c r="H120" s="181"/>
      <c r="I120" s="181"/>
      <c r="J120" s="208"/>
      <c r="K120" s="235"/>
    </row>
    <row r="121" spans="1:14">
      <c r="A121" s="181">
        <v>4515822900</v>
      </c>
      <c r="B121" s="181" t="s">
        <v>790</v>
      </c>
      <c r="C121" s="25" t="s">
        <v>361</v>
      </c>
      <c r="D121" s="153" t="s">
        <v>362</v>
      </c>
      <c r="E121" s="26">
        <v>1</v>
      </c>
      <c r="F121" s="65" t="s">
        <v>29</v>
      </c>
      <c r="G121" s="181" t="s">
        <v>803</v>
      </c>
      <c r="H121" s="181"/>
      <c r="I121" s="181"/>
      <c r="J121" s="208"/>
      <c r="K121" s="235"/>
    </row>
    <row r="122" spans="1:14">
      <c r="A122" s="181">
        <v>4515822900</v>
      </c>
      <c r="B122" s="181" t="s">
        <v>790</v>
      </c>
      <c r="C122" s="58" t="s">
        <v>208</v>
      </c>
      <c r="D122" s="153" t="s">
        <v>152</v>
      </c>
      <c r="E122" s="68">
        <v>6</v>
      </c>
      <c r="F122" s="65" t="s">
        <v>29</v>
      </c>
      <c r="G122" s="181" t="s">
        <v>803</v>
      </c>
      <c r="H122" s="181"/>
      <c r="I122" s="181"/>
      <c r="J122" s="208"/>
      <c r="K122" s="235"/>
    </row>
    <row r="123" spans="1:14">
      <c r="A123" s="181">
        <v>4515822900</v>
      </c>
      <c r="B123" s="181" t="s">
        <v>790</v>
      </c>
      <c r="C123" s="34" t="s">
        <v>159</v>
      </c>
      <c r="D123" s="34" t="s">
        <v>160</v>
      </c>
      <c r="E123" s="59">
        <v>3</v>
      </c>
      <c r="F123" s="65" t="s">
        <v>29</v>
      </c>
      <c r="G123" s="181"/>
      <c r="H123" s="181"/>
      <c r="I123" s="181"/>
      <c r="J123" s="208"/>
      <c r="K123" s="235"/>
    </row>
    <row r="124" spans="1:14">
      <c r="A124" s="181">
        <v>4515822900</v>
      </c>
      <c r="B124" s="181" t="s">
        <v>790</v>
      </c>
      <c r="C124" s="35" t="s">
        <v>212</v>
      </c>
      <c r="D124" s="35" t="s">
        <v>213</v>
      </c>
      <c r="E124" s="68">
        <v>3</v>
      </c>
      <c r="F124" s="65" t="s">
        <v>29</v>
      </c>
      <c r="G124" s="181" t="s">
        <v>803</v>
      </c>
      <c r="H124" s="181"/>
      <c r="I124" s="181"/>
      <c r="J124" s="208"/>
      <c r="K124" s="235"/>
    </row>
    <row r="125" spans="1:14">
      <c r="A125" s="181">
        <v>4515993591</v>
      </c>
      <c r="B125" s="181" t="s">
        <v>797</v>
      </c>
      <c r="C125" s="35" t="s">
        <v>263</v>
      </c>
      <c r="D125" s="35" t="s">
        <v>264</v>
      </c>
      <c r="E125" s="68">
        <v>3</v>
      </c>
      <c r="F125" s="65" t="s">
        <v>29</v>
      </c>
      <c r="G125" s="181" t="s">
        <v>803</v>
      </c>
      <c r="H125" s="181"/>
      <c r="I125" s="181"/>
      <c r="J125" s="208"/>
      <c r="K125" s="235"/>
    </row>
    <row r="126" spans="1:14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35"/>
    </row>
    <row r="127" spans="1:14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35"/>
    </row>
    <row r="128" spans="1:14">
      <c r="A128" s="504" t="s">
        <v>830</v>
      </c>
      <c r="B128" s="505"/>
      <c r="C128" s="505"/>
      <c r="D128" s="505"/>
      <c r="E128" s="505"/>
      <c r="F128" s="505"/>
      <c r="G128" s="505"/>
      <c r="H128" s="505"/>
      <c r="I128" s="505"/>
      <c r="J128" s="506"/>
      <c r="K128" s="231"/>
      <c r="N128" s="233"/>
    </row>
    <row r="129" spans="1:11">
      <c r="A129" s="181">
        <v>4515822900</v>
      </c>
      <c r="B129" s="181" t="s">
        <v>793</v>
      </c>
      <c r="C129" s="58" t="s">
        <v>153</v>
      </c>
      <c r="D129" s="153" t="s">
        <v>154</v>
      </c>
      <c r="E129" s="68">
        <v>6</v>
      </c>
      <c r="F129" s="65" t="s">
        <v>29</v>
      </c>
      <c r="G129" s="198" t="s">
        <v>809</v>
      </c>
      <c r="H129" s="181"/>
      <c r="I129" s="181"/>
      <c r="J129" s="181"/>
      <c r="K129" s="235"/>
    </row>
    <row r="130" spans="1:11">
      <c r="A130" s="181">
        <v>4515822900</v>
      </c>
      <c r="B130" s="181" t="s">
        <v>796</v>
      </c>
      <c r="C130" s="58" t="s">
        <v>30</v>
      </c>
      <c r="D130" s="153" t="s">
        <v>31</v>
      </c>
      <c r="E130" s="68">
        <v>3</v>
      </c>
      <c r="F130" s="65" t="s">
        <v>29</v>
      </c>
      <c r="G130" s="181" t="s">
        <v>805</v>
      </c>
      <c r="H130" s="181"/>
      <c r="I130" s="181"/>
      <c r="J130" s="181"/>
      <c r="K130" s="235"/>
    </row>
    <row r="131" spans="1:11">
      <c r="A131" s="181">
        <v>4515822900</v>
      </c>
      <c r="B131" s="181" t="s">
        <v>794</v>
      </c>
      <c r="C131" s="58" t="s">
        <v>155</v>
      </c>
      <c r="D131" s="153" t="s">
        <v>156</v>
      </c>
      <c r="E131" s="68">
        <v>3</v>
      </c>
      <c r="F131" s="65" t="s">
        <v>29</v>
      </c>
      <c r="G131" s="181" t="s">
        <v>807</v>
      </c>
      <c r="H131" s="181"/>
      <c r="I131" s="181"/>
      <c r="J131" s="181"/>
      <c r="K131" s="235"/>
    </row>
    <row r="132" spans="1:11">
      <c r="A132" s="181">
        <v>4515822900</v>
      </c>
      <c r="B132" s="181" t="s">
        <v>795</v>
      </c>
      <c r="C132" s="58" t="s">
        <v>157</v>
      </c>
      <c r="D132" s="153" t="s">
        <v>158</v>
      </c>
      <c r="E132" s="68">
        <v>3</v>
      </c>
      <c r="F132" s="65" t="s">
        <v>29</v>
      </c>
      <c r="G132" s="181" t="s">
        <v>808</v>
      </c>
      <c r="H132" s="181"/>
      <c r="I132" s="181"/>
      <c r="J132" s="181"/>
      <c r="K132" s="235"/>
    </row>
    <row r="133" spans="1:11">
      <c r="A133" s="181">
        <v>4515822900</v>
      </c>
      <c r="B133" s="181" t="s">
        <v>799</v>
      </c>
      <c r="C133" s="58" t="s">
        <v>210</v>
      </c>
      <c r="D133" s="153" t="s">
        <v>211</v>
      </c>
      <c r="E133" s="68">
        <v>1</v>
      </c>
      <c r="F133" s="65" t="s">
        <v>29</v>
      </c>
      <c r="G133" s="181" t="s">
        <v>800</v>
      </c>
      <c r="H133" s="181"/>
      <c r="I133" s="181"/>
      <c r="J133" s="181"/>
      <c r="K133" s="235"/>
    </row>
    <row r="134" spans="1:11">
      <c r="A134" s="181">
        <v>4515822900</v>
      </c>
      <c r="B134" s="181" t="s">
        <v>791</v>
      </c>
      <c r="C134" s="58" t="s">
        <v>214</v>
      </c>
      <c r="D134" s="153" t="s">
        <v>215</v>
      </c>
      <c r="E134" s="68">
        <v>1</v>
      </c>
      <c r="F134" s="65" t="s">
        <v>29</v>
      </c>
      <c r="G134" s="181" t="s">
        <v>802</v>
      </c>
      <c r="H134" s="181"/>
      <c r="I134" s="181"/>
      <c r="J134" s="181"/>
      <c r="K134" s="235"/>
    </row>
    <row r="135" spans="1:11">
      <c r="A135" s="181">
        <v>4515822900</v>
      </c>
      <c r="B135" s="181" t="s">
        <v>790</v>
      </c>
      <c r="C135" s="58" t="s">
        <v>363</v>
      </c>
      <c r="D135" s="153" t="s">
        <v>364</v>
      </c>
      <c r="E135" s="68">
        <v>1</v>
      </c>
      <c r="F135" s="65" t="s">
        <v>29</v>
      </c>
      <c r="G135" s="181" t="s">
        <v>803</v>
      </c>
      <c r="H135" s="181"/>
      <c r="I135" s="181"/>
      <c r="J135" s="181"/>
      <c r="K135" s="235"/>
    </row>
    <row r="136" spans="1:11">
      <c r="A136" s="181">
        <v>4515822900</v>
      </c>
      <c r="B136" s="181" t="s">
        <v>790</v>
      </c>
      <c r="C136" s="58" t="s">
        <v>359</v>
      </c>
      <c r="D136" s="153" t="s">
        <v>360</v>
      </c>
      <c r="E136" s="68">
        <v>1</v>
      </c>
      <c r="F136" s="65" t="s">
        <v>29</v>
      </c>
      <c r="G136" s="181" t="s">
        <v>804</v>
      </c>
      <c r="H136" s="181"/>
      <c r="I136" s="181"/>
      <c r="J136" s="181"/>
      <c r="K136" s="235"/>
    </row>
    <row r="137" spans="1:11">
      <c r="A137" s="181">
        <v>4515822900</v>
      </c>
      <c r="B137" s="181" t="s">
        <v>790</v>
      </c>
      <c r="C137" s="58" t="s">
        <v>366</v>
      </c>
      <c r="D137" s="153" t="s">
        <v>367</v>
      </c>
      <c r="E137" s="68">
        <v>1</v>
      </c>
      <c r="F137" s="65" t="s">
        <v>29</v>
      </c>
      <c r="G137" s="181"/>
      <c r="H137" s="181"/>
      <c r="I137" s="181"/>
      <c r="J137" s="181"/>
      <c r="K137" s="235"/>
    </row>
    <row r="138" spans="1:11">
      <c r="A138" s="181">
        <v>4515822900</v>
      </c>
      <c r="B138" s="181" t="s">
        <v>790</v>
      </c>
      <c r="C138" s="58" t="s">
        <v>368</v>
      </c>
      <c r="D138" s="153" t="s">
        <v>369</v>
      </c>
      <c r="E138" s="68">
        <v>1</v>
      </c>
      <c r="F138" s="65" t="s">
        <v>29</v>
      </c>
      <c r="G138" s="181" t="s">
        <v>803</v>
      </c>
      <c r="H138" s="181"/>
      <c r="I138" s="181"/>
      <c r="J138" s="181"/>
      <c r="K138" s="235"/>
    </row>
    <row r="139" spans="1:11">
      <c r="A139" s="181">
        <v>4515822900</v>
      </c>
      <c r="B139" s="181" t="s">
        <v>790</v>
      </c>
      <c r="C139" s="25" t="s">
        <v>355</v>
      </c>
      <c r="D139" s="153" t="s">
        <v>356</v>
      </c>
      <c r="E139" s="26">
        <v>1</v>
      </c>
      <c r="F139" s="65" t="s">
        <v>29</v>
      </c>
      <c r="G139" s="181" t="s">
        <v>803</v>
      </c>
      <c r="H139" s="181"/>
      <c r="I139" s="181"/>
      <c r="J139" s="181"/>
      <c r="K139" s="235"/>
    </row>
    <row r="140" spans="1:11">
      <c r="A140" s="181">
        <v>4515822900</v>
      </c>
      <c r="B140" s="181" t="s">
        <v>790</v>
      </c>
      <c r="C140" s="25" t="s">
        <v>357</v>
      </c>
      <c r="D140" s="153" t="s">
        <v>358</v>
      </c>
      <c r="E140" s="26">
        <v>1</v>
      </c>
      <c r="F140" s="65" t="s">
        <v>29</v>
      </c>
      <c r="G140" s="181" t="s">
        <v>803</v>
      </c>
      <c r="H140" s="181"/>
      <c r="I140" s="181"/>
      <c r="J140" s="181"/>
      <c r="K140" s="235"/>
    </row>
    <row r="141" spans="1:11">
      <c r="A141" s="181">
        <v>4515822900</v>
      </c>
      <c r="B141" s="181" t="s">
        <v>790</v>
      </c>
      <c r="C141" s="25" t="s">
        <v>361</v>
      </c>
      <c r="D141" s="153" t="s">
        <v>362</v>
      </c>
      <c r="E141" s="26">
        <v>1</v>
      </c>
      <c r="F141" s="65" t="s">
        <v>29</v>
      </c>
      <c r="G141" s="181" t="s">
        <v>803</v>
      </c>
      <c r="H141" s="181"/>
      <c r="I141" s="181"/>
      <c r="J141" s="181"/>
      <c r="K141" s="235"/>
    </row>
    <row r="142" spans="1:11">
      <c r="A142" s="181">
        <v>4515822900</v>
      </c>
      <c r="B142" s="181" t="s">
        <v>790</v>
      </c>
      <c r="C142" s="58" t="s">
        <v>208</v>
      </c>
      <c r="D142" s="153" t="s">
        <v>152</v>
      </c>
      <c r="E142" s="68">
        <v>3</v>
      </c>
      <c r="F142" s="65" t="s">
        <v>29</v>
      </c>
      <c r="G142" s="181" t="s">
        <v>803</v>
      </c>
      <c r="H142" s="181"/>
      <c r="I142" s="181"/>
      <c r="J142" s="181"/>
      <c r="K142" s="235"/>
    </row>
    <row r="143" spans="1:11">
      <c r="A143" s="181">
        <v>4515993591</v>
      </c>
      <c r="B143" s="181" t="s">
        <v>797</v>
      </c>
      <c r="C143" s="58" t="s">
        <v>212</v>
      </c>
      <c r="D143" s="153" t="s">
        <v>213</v>
      </c>
      <c r="E143" s="68">
        <v>3</v>
      </c>
      <c r="F143" s="65" t="s">
        <v>29</v>
      </c>
      <c r="G143" s="181" t="s">
        <v>803</v>
      </c>
      <c r="H143" s="181"/>
      <c r="I143" s="181"/>
      <c r="J143" s="181"/>
      <c r="K143" s="235"/>
    </row>
    <row r="144" spans="1:11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35"/>
    </row>
    <row r="145" spans="1:14">
      <c r="A145" s="500" t="s">
        <v>831</v>
      </c>
      <c r="B145" s="501"/>
      <c r="C145" s="501"/>
      <c r="D145" s="501"/>
      <c r="E145" s="501"/>
      <c r="F145" s="501"/>
      <c r="G145" s="501"/>
      <c r="H145" s="501"/>
      <c r="I145" s="501"/>
      <c r="J145" s="502"/>
      <c r="K145" s="231"/>
      <c r="N145" s="233"/>
    </row>
    <row r="146" spans="1:14">
      <c r="A146" s="9"/>
      <c r="B146" s="11"/>
      <c r="C146" s="212" t="s">
        <v>625</v>
      </c>
      <c r="D146" s="212" t="s">
        <v>626</v>
      </c>
      <c r="E146" s="44">
        <v>1</v>
      </c>
      <c r="F146" s="37" t="s">
        <v>36</v>
      </c>
      <c r="G146" s="155"/>
      <c r="H146" s="155"/>
      <c r="I146" s="155"/>
      <c r="J146" s="155"/>
      <c r="K146" s="503" t="s">
        <v>831</v>
      </c>
    </row>
    <row r="147" spans="1:14">
      <c r="A147" s="9"/>
      <c r="B147" s="11"/>
      <c r="C147" s="47" t="s">
        <v>118</v>
      </c>
      <c r="D147" s="47" t="s">
        <v>119</v>
      </c>
      <c r="E147" s="155">
        <v>8</v>
      </c>
      <c r="F147" s="157" t="s">
        <v>29</v>
      </c>
      <c r="G147" s="155"/>
      <c r="H147" s="155"/>
      <c r="I147" s="155"/>
      <c r="J147" s="155"/>
      <c r="K147" s="503"/>
    </row>
    <row r="148" spans="1:14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35"/>
    </row>
    <row r="149" spans="1:14">
      <c r="A149" s="500" t="s">
        <v>832</v>
      </c>
      <c r="B149" s="501"/>
      <c r="C149" s="501"/>
      <c r="D149" s="501"/>
      <c r="E149" s="501"/>
      <c r="F149" s="501"/>
      <c r="G149" s="501"/>
      <c r="H149" s="501"/>
      <c r="I149" s="501"/>
      <c r="J149" s="502"/>
      <c r="K149" s="231"/>
      <c r="N149" s="233"/>
    </row>
    <row r="150" spans="1:14">
      <c r="A150" s="9"/>
      <c r="B150" s="11"/>
      <c r="C150" s="10" t="s">
        <v>521</v>
      </c>
      <c r="D150" s="10" t="s">
        <v>362</v>
      </c>
      <c r="E150" s="11">
        <v>1</v>
      </c>
      <c r="F150" s="10" t="s">
        <v>29</v>
      </c>
      <c r="G150" s="11"/>
      <c r="H150" s="11"/>
      <c r="I150" s="11"/>
      <c r="J150" s="13"/>
      <c r="K150" s="503" t="s">
        <v>832</v>
      </c>
    </row>
    <row r="151" spans="1:14">
      <c r="A151" s="9"/>
      <c r="B151" s="11"/>
      <c r="C151" s="10" t="s">
        <v>454</v>
      </c>
      <c r="D151" s="10" t="s">
        <v>455</v>
      </c>
      <c r="E151" s="11">
        <v>1</v>
      </c>
      <c r="F151" s="10" t="s">
        <v>29</v>
      </c>
      <c r="G151" s="11"/>
      <c r="H151" s="11"/>
      <c r="I151" s="11"/>
      <c r="J151" s="13"/>
      <c r="K151" s="503"/>
    </row>
    <row r="152" spans="1:14">
      <c r="A152" s="9"/>
      <c r="B152" s="11"/>
      <c r="C152" s="10" t="s">
        <v>655</v>
      </c>
      <c r="D152" s="10" t="s">
        <v>656</v>
      </c>
      <c r="E152" s="11">
        <v>1</v>
      </c>
      <c r="F152" s="10" t="s">
        <v>29</v>
      </c>
      <c r="G152" s="11"/>
      <c r="H152" s="11"/>
      <c r="I152" s="11"/>
      <c r="J152" s="13"/>
      <c r="K152" s="503"/>
    </row>
    <row r="153" spans="1:14">
      <c r="A153" s="9"/>
      <c r="B153" s="11"/>
      <c r="C153" s="10" t="s">
        <v>833</v>
      </c>
      <c r="D153" s="10" t="s">
        <v>362</v>
      </c>
      <c r="E153" s="11">
        <v>1</v>
      </c>
      <c r="F153" s="10" t="s">
        <v>29</v>
      </c>
      <c r="G153" s="11"/>
      <c r="H153" s="11"/>
      <c r="I153" s="11"/>
      <c r="J153" s="13"/>
      <c r="K153" s="503"/>
    </row>
    <row r="154" spans="1:14">
      <c r="A154" s="9"/>
      <c r="B154" s="11"/>
      <c r="C154" s="10" t="s">
        <v>660</v>
      </c>
      <c r="D154" s="10" t="s">
        <v>661</v>
      </c>
      <c r="E154" s="11">
        <v>1</v>
      </c>
      <c r="F154" s="10" t="s">
        <v>29</v>
      </c>
      <c r="G154" s="11"/>
      <c r="H154" s="11"/>
      <c r="I154" s="11"/>
      <c r="J154" s="13"/>
      <c r="K154" s="503"/>
    </row>
    <row r="155" spans="1:14">
      <c r="A155" s="9"/>
      <c r="B155" s="11"/>
      <c r="C155" s="10" t="s">
        <v>495</v>
      </c>
      <c r="D155" s="10" t="s">
        <v>496</v>
      </c>
      <c r="E155" s="11">
        <v>2</v>
      </c>
      <c r="F155" s="10" t="s">
        <v>29</v>
      </c>
      <c r="G155" s="11"/>
      <c r="H155" s="11"/>
      <c r="I155" s="11"/>
      <c r="J155" s="13"/>
      <c r="K155" s="503"/>
    </row>
    <row r="156" spans="1:14">
      <c r="A156" s="9"/>
      <c r="B156" s="11"/>
      <c r="C156" s="10" t="s">
        <v>562</v>
      </c>
      <c r="D156" s="10" t="s">
        <v>563</v>
      </c>
      <c r="E156" s="11">
        <v>1</v>
      </c>
      <c r="F156" s="10" t="s">
        <v>29</v>
      </c>
      <c r="G156" s="11"/>
      <c r="H156" s="11"/>
      <c r="I156" s="11"/>
      <c r="J156" s="13"/>
      <c r="K156" s="503"/>
    </row>
    <row r="157" spans="1:14">
      <c r="A157" s="9"/>
      <c r="B157" s="11"/>
      <c r="C157" s="10" t="s">
        <v>564</v>
      </c>
      <c r="D157" s="10" t="s">
        <v>561</v>
      </c>
      <c r="E157" s="11">
        <v>1</v>
      </c>
      <c r="F157" s="10" t="s">
        <v>29</v>
      </c>
      <c r="G157" s="11"/>
      <c r="H157" s="11"/>
      <c r="I157" s="11"/>
      <c r="J157" s="13"/>
      <c r="K157" s="503"/>
    </row>
    <row r="158" spans="1:14">
      <c r="A158" s="9"/>
      <c r="B158" s="11"/>
      <c r="C158" s="10" t="s">
        <v>545</v>
      </c>
      <c r="D158" s="10" t="s">
        <v>546</v>
      </c>
      <c r="E158" s="11">
        <v>1</v>
      </c>
      <c r="F158" s="10" t="s">
        <v>29</v>
      </c>
      <c r="G158" s="11"/>
      <c r="H158" s="11"/>
      <c r="I158" s="11"/>
      <c r="J158" s="13"/>
      <c r="K158" s="503"/>
    </row>
    <row r="159" spans="1:14">
      <c r="A159" s="9"/>
      <c r="B159" s="11"/>
      <c r="C159" s="10" t="s">
        <v>465</v>
      </c>
      <c r="D159" s="10" t="s">
        <v>466</v>
      </c>
      <c r="E159" s="11">
        <v>1</v>
      </c>
      <c r="F159" s="10" t="s">
        <v>29</v>
      </c>
      <c r="G159" s="11"/>
      <c r="H159" s="11"/>
      <c r="I159" s="11"/>
      <c r="J159" s="13"/>
      <c r="K159" s="503"/>
    </row>
    <row r="160" spans="1:14">
      <c r="A160" s="9"/>
      <c r="B160" s="11"/>
      <c r="C160" s="10" t="s">
        <v>461</v>
      </c>
      <c r="D160" s="10" t="s">
        <v>462</v>
      </c>
      <c r="E160" s="11">
        <v>1</v>
      </c>
      <c r="F160" s="10" t="s">
        <v>29</v>
      </c>
      <c r="G160" s="11"/>
      <c r="H160" s="11"/>
      <c r="I160" s="11"/>
      <c r="J160" s="13"/>
      <c r="K160" s="503"/>
    </row>
    <row r="161" spans="1:14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35"/>
    </row>
    <row r="162" spans="1:14">
      <c r="A162" s="500" t="s">
        <v>834</v>
      </c>
      <c r="B162" s="501"/>
      <c r="C162" s="501"/>
      <c r="D162" s="501"/>
      <c r="E162" s="501"/>
      <c r="F162" s="501"/>
      <c r="G162" s="501"/>
      <c r="H162" s="501"/>
      <c r="I162" s="501"/>
      <c r="J162" s="502"/>
      <c r="K162" s="231"/>
      <c r="N162" s="233"/>
    </row>
    <row r="163" spans="1:14">
      <c r="A163" s="9"/>
      <c r="B163" s="11"/>
      <c r="C163" s="10" t="s">
        <v>71</v>
      </c>
      <c r="D163" s="10" t="s">
        <v>72</v>
      </c>
      <c r="E163" s="11" t="s">
        <v>786</v>
      </c>
      <c r="F163" s="10" t="s">
        <v>79</v>
      </c>
      <c r="G163" s="11"/>
      <c r="H163" s="11"/>
      <c r="I163" s="11"/>
      <c r="J163" s="13"/>
      <c r="K163" s="503" t="s">
        <v>834</v>
      </c>
    </row>
    <row r="164" spans="1:14">
      <c r="A164" s="9"/>
      <c r="B164" s="11"/>
      <c r="C164" s="10" t="s">
        <v>223</v>
      </c>
      <c r="D164" s="10" t="s">
        <v>224</v>
      </c>
      <c r="E164" s="11">
        <v>12</v>
      </c>
      <c r="F164" s="10" t="s">
        <v>29</v>
      </c>
      <c r="G164" s="11"/>
      <c r="H164" s="11"/>
      <c r="I164" s="11"/>
      <c r="J164" s="13"/>
      <c r="K164" s="503"/>
    </row>
    <row r="165" spans="1:14">
      <c r="A165" s="9"/>
      <c r="B165" s="11"/>
      <c r="C165" s="10" t="s">
        <v>73</v>
      </c>
      <c r="D165" s="10" t="s">
        <v>74</v>
      </c>
      <c r="E165" s="11">
        <v>12</v>
      </c>
      <c r="F165" s="10" t="s">
        <v>29</v>
      </c>
      <c r="G165" s="11"/>
      <c r="H165" s="11"/>
      <c r="I165" s="11"/>
      <c r="J165" s="13"/>
      <c r="K165" s="503"/>
    </row>
    <row r="166" spans="1:14">
      <c r="A166" s="9"/>
      <c r="B166" s="11" t="s">
        <v>351</v>
      </c>
      <c r="C166" s="10" t="s">
        <v>348</v>
      </c>
      <c r="D166" s="10" t="s">
        <v>349</v>
      </c>
      <c r="E166" s="11">
        <v>3</v>
      </c>
      <c r="F166" s="10" t="s">
        <v>29</v>
      </c>
      <c r="G166" s="11"/>
      <c r="H166" s="11"/>
      <c r="I166" s="11"/>
      <c r="J166" s="13"/>
      <c r="K166" s="235"/>
    </row>
    <row r="167" spans="1:14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35"/>
    </row>
    <row r="168" spans="1:14">
      <c r="A168" s="500" t="s">
        <v>234</v>
      </c>
      <c r="B168" s="501"/>
      <c r="C168" s="501"/>
      <c r="D168" s="501"/>
      <c r="E168" s="501"/>
      <c r="F168" s="501"/>
      <c r="G168" s="501"/>
      <c r="H168" s="501"/>
      <c r="I168" s="501"/>
      <c r="J168" s="502"/>
      <c r="K168" s="231"/>
      <c r="N168" s="233"/>
    </row>
    <row r="169" spans="1:14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1"/>
      <c r="N169" s="233"/>
    </row>
    <row r="170" spans="1:14">
      <c r="A170" s="9"/>
      <c r="B170" s="63" t="s">
        <v>234</v>
      </c>
      <c r="C170" s="50" t="s">
        <v>233</v>
      </c>
      <c r="D170" s="47" t="s">
        <v>217</v>
      </c>
      <c r="E170" s="11">
        <v>1</v>
      </c>
      <c r="F170" s="10" t="s">
        <v>43</v>
      </c>
      <c r="G170" s="68" t="s">
        <v>835</v>
      </c>
      <c r="H170" s="11"/>
      <c r="I170" s="11"/>
      <c r="J170" s="13"/>
      <c r="K170" s="235"/>
    </row>
    <row r="171" spans="1:14">
      <c r="A171" s="9"/>
      <c r="B171" s="11"/>
      <c r="C171" s="58" t="s">
        <v>366</v>
      </c>
      <c r="D171" s="58" t="s">
        <v>367</v>
      </c>
      <c r="E171" s="11">
        <v>1</v>
      </c>
      <c r="F171" s="10" t="s">
        <v>29</v>
      </c>
      <c r="G171" s="11"/>
      <c r="H171" s="11"/>
      <c r="I171" s="11"/>
      <c r="J171" s="13"/>
      <c r="K171" s="235"/>
    </row>
    <row r="172" spans="1:14">
      <c r="A172" s="9"/>
      <c r="B172" s="11"/>
      <c r="C172" s="58" t="s">
        <v>368</v>
      </c>
      <c r="D172" s="58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35"/>
    </row>
    <row r="173" spans="1:14">
      <c r="A173" s="9"/>
      <c r="B173" s="11"/>
      <c r="C173" s="58" t="s">
        <v>363</v>
      </c>
      <c r="D173" s="58" t="s">
        <v>364</v>
      </c>
      <c r="E173" s="11">
        <v>1</v>
      </c>
      <c r="F173" s="10" t="s">
        <v>29</v>
      </c>
      <c r="G173" s="11"/>
      <c r="H173" s="11"/>
      <c r="I173" s="11"/>
      <c r="J173" s="13"/>
      <c r="K173" s="235"/>
    </row>
    <row r="174" spans="1:14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35"/>
    </row>
    <row r="175" spans="1:14">
      <c r="A175" s="504" t="s">
        <v>846</v>
      </c>
      <c r="B175" s="505"/>
      <c r="C175" s="505"/>
      <c r="D175" s="505"/>
      <c r="E175" s="505"/>
      <c r="F175" s="505"/>
      <c r="G175" s="505"/>
      <c r="H175" s="505"/>
      <c r="I175" s="505"/>
      <c r="J175" s="506"/>
      <c r="K175" s="235"/>
    </row>
    <row r="176" spans="1:14">
      <c r="A176" s="9">
        <v>4515822900</v>
      </c>
      <c r="B176" s="11" t="s">
        <v>791</v>
      </c>
      <c r="C176" s="10" t="s">
        <v>353</v>
      </c>
      <c r="D176" s="10" t="s">
        <v>354</v>
      </c>
      <c r="E176" s="11">
        <v>1</v>
      </c>
      <c r="F176" s="10" t="s">
        <v>29</v>
      </c>
      <c r="G176" s="11" t="s">
        <v>800</v>
      </c>
      <c r="H176" s="11"/>
      <c r="I176" s="11"/>
      <c r="J176" s="13"/>
      <c r="K176" s="235"/>
    </row>
    <row r="177" spans="1:11">
      <c r="A177" s="9">
        <v>4515822900</v>
      </c>
      <c r="B177" s="11" t="s">
        <v>791</v>
      </c>
      <c r="C177" s="10" t="s">
        <v>355</v>
      </c>
      <c r="D177" s="10" t="s">
        <v>356</v>
      </c>
      <c r="E177" s="154">
        <v>1</v>
      </c>
      <c r="F177" s="74" t="s">
        <v>29</v>
      </c>
      <c r="G177" s="11"/>
      <c r="H177" s="11"/>
      <c r="I177" s="11"/>
      <c r="J177" s="13"/>
      <c r="K177" s="235"/>
    </row>
    <row r="178" spans="1:11">
      <c r="A178" s="9"/>
      <c r="B178" s="75" t="s">
        <v>666</v>
      </c>
      <c r="C178" s="53" t="s">
        <v>503</v>
      </c>
      <c r="D178" s="53" t="s">
        <v>294</v>
      </c>
      <c r="E178" s="154">
        <v>1</v>
      </c>
      <c r="F178" s="74" t="s">
        <v>29</v>
      </c>
      <c r="G178" s="11"/>
      <c r="H178" s="11"/>
      <c r="I178" s="11"/>
      <c r="J178" s="13"/>
      <c r="K178" s="235"/>
    </row>
    <row r="179" spans="1:11">
      <c r="A179" s="9"/>
      <c r="B179" s="75"/>
      <c r="C179" s="53"/>
      <c r="D179" s="53"/>
      <c r="E179" s="154"/>
      <c r="F179" s="74"/>
      <c r="G179" s="11"/>
      <c r="H179" s="11"/>
      <c r="I179" s="11"/>
      <c r="J179" s="13"/>
      <c r="K179" s="235"/>
    </row>
    <row r="180" spans="1:11">
      <c r="A180" s="504" t="s">
        <v>896</v>
      </c>
      <c r="B180" s="505"/>
      <c r="C180" s="505"/>
      <c r="D180" s="505"/>
      <c r="E180" s="505"/>
      <c r="F180" s="505"/>
      <c r="G180" s="505"/>
      <c r="H180" s="505"/>
      <c r="I180" s="505"/>
      <c r="J180" s="506"/>
      <c r="K180" s="235"/>
    </row>
    <row r="181" spans="1:11">
      <c r="A181" s="9">
        <v>4515822900</v>
      </c>
      <c r="B181" s="91" t="s">
        <v>799</v>
      </c>
      <c r="C181" s="53" t="s">
        <v>210</v>
      </c>
      <c r="D181" s="53" t="s">
        <v>211</v>
      </c>
      <c r="E181" s="154">
        <v>1</v>
      </c>
      <c r="F181" s="74" t="s">
        <v>29</v>
      </c>
      <c r="G181" s="11" t="s">
        <v>800</v>
      </c>
      <c r="H181" s="11"/>
      <c r="I181" s="11"/>
      <c r="J181" s="13"/>
      <c r="K181" s="235"/>
    </row>
    <row r="182" spans="1:11">
      <c r="A182" s="9">
        <v>4515822900</v>
      </c>
      <c r="B182" s="91" t="s">
        <v>790</v>
      </c>
      <c r="C182" s="53" t="s">
        <v>355</v>
      </c>
      <c r="D182" s="53" t="s">
        <v>356</v>
      </c>
      <c r="E182" s="154">
        <v>1</v>
      </c>
      <c r="F182" s="74" t="s">
        <v>29</v>
      </c>
      <c r="G182" s="11" t="s">
        <v>803</v>
      </c>
      <c r="H182" s="11"/>
      <c r="I182" s="11"/>
      <c r="J182" s="13"/>
      <c r="K182" s="235"/>
    </row>
    <row r="183" spans="1:11">
      <c r="A183" s="9">
        <v>4515822900</v>
      </c>
      <c r="B183" s="91" t="s">
        <v>790</v>
      </c>
      <c r="C183" s="53" t="s">
        <v>361</v>
      </c>
      <c r="D183" s="53" t="s">
        <v>362</v>
      </c>
      <c r="E183" s="154">
        <v>1</v>
      </c>
      <c r="F183" s="74" t="s">
        <v>29</v>
      </c>
      <c r="G183" s="11" t="s">
        <v>803</v>
      </c>
      <c r="H183" s="11"/>
      <c r="I183" s="11"/>
      <c r="J183" s="13"/>
      <c r="K183" s="235"/>
    </row>
    <row r="184" spans="1:11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35"/>
    </row>
    <row r="185" spans="1:11">
      <c r="A185" s="500" t="s">
        <v>847</v>
      </c>
      <c r="B185" s="501"/>
      <c r="C185" s="501"/>
      <c r="D185" s="501"/>
      <c r="E185" s="501"/>
      <c r="F185" s="501"/>
      <c r="G185" s="501"/>
      <c r="H185" s="501"/>
      <c r="I185" s="501"/>
      <c r="J185" s="502"/>
      <c r="K185" s="235"/>
    </row>
    <row r="186" spans="1:11">
      <c r="A186" s="261"/>
      <c r="B186" s="261"/>
      <c r="C186" s="58" t="s">
        <v>631</v>
      </c>
      <c r="D186" s="180" t="s">
        <v>632</v>
      </c>
      <c r="E186" s="26">
        <v>1</v>
      </c>
      <c r="F186" s="74" t="s">
        <v>29</v>
      </c>
      <c r="G186" s="65" t="s">
        <v>800</v>
      </c>
      <c r="H186" s="11"/>
      <c r="I186" s="11"/>
      <c r="J186" s="68"/>
      <c r="K186" s="235"/>
    </row>
    <row r="187" spans="1:11">
      <c r="A187" s="261"/>
      <c r="B187" s="261"/>
      <c r="C187" s="25" t="s">
        <v>368</v>
      </c>
      <c r="D187" s="58" t="s">
        <v>369</v>
      </c>
      <c r="E187" s="26">
        <v>1</v>
      </c>
      <c r="F187" s="74" t="s">
        <v>29</v>
      </c>
      <c r="G187" s="65"/>
      <c r="H187" s="11"/>
      <c r="I187" s="11"/>
      <c r="J187" s="13"/>
      <c r="K187" s="235"/>
    </row>
    <row r="188" spans="1:11">
      <c r="A188" s="261"/>
      <c r="B188" s="261"/>
      <c r="C188" s="25" t="s">
        <v>366</v>
      </c>
      <c r="D188" s="58" t="s">
        <v>367</v>
      </c>
      <c r="E188" s="26">
        <v>1</v>
      </c>
      <c r="F188" s="74" t="s">
        <v>29</v>
      </c>
      <c r="G188" s="65"/>
      <c r="H188" s="11"/>
      <c r="I188" s="11"/>
      <c r="J188" s="13"/>
      <c r="K188" s="235"/>
    </row>
    <row r="189" spans="1:11">
      <c r="A189" s="261"/>
      <c r="B189" s="261"/>
      <c r="C189" s="266" t="s">
        <v>658</v>
      </c>
      <c r="D189" s="51" t="s">
        <v>512</v>
      </c>
      <c r="E189" s="26">
        <v>1</v>
      </c>
      <c r="F189" s="74" t="s">
        <v>29</v>
      </c>
      <c r="G189" s="65" t="s">
        <v>803</v>
      </c>
      <c r="H189" s="11"/>
      <c r="I189" s="11"/>
      <c r="J189" s="13"/>
      <c r="K189" s="235">
        <f>VLOOKUP(C189,SOH!A:C,3,)</f>
        <v>116</v>
      </c>
    </row>
    <row r="190" spans="1:11">
      <c r="A190" s="261"/>
      <c r="B190" s="261"/>
      <c r="C190" s="25" t="s">
        <v>357</v>
      </c>
      <c r="D190" s="153" t="s">
        <v>358</v>
      </c>
      <c r="E190" s="26">
        <v>1</v>
      </c>
      <c r="F190" s="74" t="s">
        <v>29</v>
      </c>
      <c r="G190" s="65" t="s">
        <v>803</v>
      </c>
      <c r="H190" s="11"/>
      <c r="I190" s="11"/>
      <c r="J190" s="13"/>
      <c r="K190" s="235"/>
    </row>
    <row r="191" spans="1:11">
      <c r="A191" s="9"/>
      <c r="B191" s="11"/>
      <c r="C191" s="25" t="s">
        <v>361</v>
      </c>
      <c r="D191" s="153" t="s">
        <v>362</v>
      </c>
      <c r="E191" s="26">
        <v>1</v>
      </c>
      <c r="F191" s="74" t="s">
        <v>29</v>
      </c>
      <c r="G191" s="65" t="s">
        <v>803</v>
      </c>
      <c r="H191" s="11"/>
      <c r="I191" s="11"/>
      <c r="J191" s="13"/>
      <c r="K191" s="235"/>
    </row>
    <row r="192" spans="1:11">
      <c r="A192" s="9"/>
      <c r="B192" s="11"/>
      <c r="C192" s="294" t="s">
        <v>363</v>
      </c>
      <c r="D192" s="287" t="s">
        <v>364</v>
      </c>
      <c r="E192" s="26">
        <v>1</v>
      </c>
      <c r="F192" s="74" t="s">
        <v>29</v>
      </c>
      <c r="G192" s="300"/>
      <c r="H192" s="11"/>
      <c r="I192" s="11"/>
      <c r="J192" s="13"/>
      <c r="K192" s="235"/>
    </row>
    <row r="193" spans="1:11">
      <c r="A193" s="324"/>
      <c r="B193" s="325"/>
      <c r="C193" s="326"/>
      <c r="D193" s="326"/>
      <c r="E193" s="327"/>
      <c r="F193" s="328"/>
      <c r="G193" s="329"/>
      <c r="H193" s="329"/>
      <c r="I193" s="329"/>
      <c r="J193" s="330"/>
      <c r="K193" s="235"/>
    </row>
    <row r="194" spans="1:11">
      <c r="A194" s="500" t="s">
        <v>884</v>
      </c>
      <c r="B194" s="501"/>
      <c r="C194" s="501"/>
      <c r="D194" s="501"/>
      <c r="E194" s="501"/>
      <c r="F194" s="501"/>
      <c r="G194" s="501"/>
      <c r="H194" s="501"/>
      <c r="I194" s="501"/>
      <c r="J194" s="502"/>
      <c r="K194" s="235"/>
    </row>
    <row r="195" spans="1:11">
      <c r="A195" s="261"/>
      <c r="B195" s="261"/>
      <c r="C195" s="58" t="s">
        <v>885</v>
      </c>
      <c r="D195" s="58" t="s">
        <v>886</v>
      </c>
      <c r="E195" s="154"/>
      <c r="F195" s="74"/>
      <c r="G195" s="11"/>
      <c r="H195" s="11"/>
      <c r="I195" s="11"/>
      <c r="J195" s="13"/>
      <c r="K195" s="235"/>
    </row>
    <row r="196" spans="1:11">
      <c r="A196" s="261"/>
      <c r="B196" s="261"/>
      <c r="C196" s="58"/>
      <c r="D196" s="58"/>
      <c r="E196" s="154"/>
      <c r="F196" s="74"/>
      <c r="G196" s="11"/>
      <c r="H196" s="11"/>
      <c r="I196" s="11"/>
      <c r="J196" s="13"/>
      <c r="K196" s="235"/>
    </row>
    <row r="197" spans="1:11">
      <c r="A197" s="500" t="s">
        <v>912</v>
      </c>
      <c r="B197" s="501"/>
      <c r="C197" s="501"/>
      <c r="D197" s="501"/>
      <c r="E197" s="501"/>
      <c r="F197" s="501"/>
      <c r="G197" s="501"/>
      <c r="H197" s="501"/>
      <c r="I197" s="501"/>
      <c r="J197" s="502"/>
      <c r="K197" s="235"/>
    </row>
    <row r="198" spans="1:11">
      <c r="A198" s="261"/>
      <c r="B198" s="261"/>
      <c r="C198" s="414" t="s">
        <v>671</v>
      </c>
      <c r="D198" s="416" t="s">
        <v>672</v>
      </c>
      <c r="E198" s="415">
        <v>1</v>
      </c>
      <c r="F198" s="417" t="s">
        <v>29</v>
      </c>
      <c r="G198" s="11"/>
      <c r="H198" s="11"/>
      <c r="I198" s="11"/>
      <c r="J198" s="13"/>
      <c r="K198" s="235"/>
    </row>
    <row r="199" spans="1:11">
      <c r="A199" s="9"/>
      <c r="B199" s="11"/>
      <c r="C199" s="414" t="s">
        <v>673</v>
      </c>
      <c r="D199" s="416" t="s">
        <v>674</v>
      </c>
      <c r="E199" s="415">
        <v>1</v>
      </c>
      <c r="F199" s="417" t="s">
        <v>29</v>
      </c>
      <c r="G199" s="11"/>
      <c r="H199" s="11"/>
      <c r="I199" s="11"/>
      <c r="J199" s="13"/>
      <c r="K199" s="235"/>
    </row>
    <row r="200" spans="1:11">
      <c r="A200" s="9"/>
      <c r="B200" s="11"/>
      <c r="C200" s="414" t="s">
        <v>346</v>
      </c>
      <c r="D200" s="416" t="s">
        <v>580</v>
      </c>
      <c r="E200" s="415">
        <v>1</v>
      </c>
      <c r="F200" s="417" t="s">
        <v>29</v>
      </c>
      <c r="G200" s="11"/>
      <c r="H200" s="11"/>
      <c r="I200" s="11"/>
      <c r="J200" s="13"/>
      <c r="K200" s="235"/>
    </row>
    <row r="201" spans="1:11">
      <c r="A201" s="500" t="s">
        <v>915</v>
      </c>
      <c r="B201" s="501"/>
      <c r="C201" s="501"/>
      <c r="D201" s="501"/>
      <c r="E201" s="501"/>
      <c r="F201" s="501"/>
      <c r="G201" s="501"/>
      <c r="H201" s="501"/>
      <c r="I201" s="501"/>
      <c r="J201" s="502"/>
      <c r="K201" s="235"/>
    </row>
    <row r="202" spans="1:11">
      <c r="A202" s="9"/>
      <c r="B202" s="272"/>
      <c r="C202" s="422" t="s">
        <v>916</v>
      </c>
      <c r="D202" s="422" t="s">
        <v>917</v>
      </c>
      <c r="E202" s="421">
        <v>1</v>
      </c>
      <c r="F202" s="417" t="s">
        <v>29</v>
      </c>
      <c r="G202" s="11"/>
      <c r="H202" s="11" t="s">
        <v>918</v>
      </c>
      <c r="I202" s="11"/>
      <c r="J202" s="13"/>
      <c r="K202" s="236">
        <f>VLOOKUP(C202,SOH!A:C,3,)</f>
        <v>30</v>
      </c>
    </row>
    <row r="203" spans="1:11" hidden="1">
      <c r="A203" s="236"/>
      <c r="B203" s="232"/>
      <c r="C203" s="232"/>
      <c r="D203" s="232"/>
      <c r="E203" s="236"/>
      <c r="F203" s="232"/>
      <c r="G203" s="236"/>
      <c r="H203" s="236"/>
      <c r="I203" s="236"/>
      <c r="J203" s="237"/>
    </row>
    <row r="204" spans="1:11" hidden="1">
      <c r="A204" s="236"/>
      <c r="B204" s="232"/>
      <c r="C204" s="287" t="s">
        <v>631</v>
      </c>
      <c r="D204" s="288" t="s">
        <v>632</v>
      </c>
      <c r="E204" s="289">
        <v>1</v>
      </c>
      <c r="F204" s="290" t="s">
        <v>29</v>
      </c>
      <c r="G204" s="291" t="s">
        <v>800</v>
      </c>
      <c r="H204" s="292"/>
      <c r="I204" s="289"/>
      <c r="J204" s="293"/>
    </row>
    <row r="205" spans="1:11" hidden="1">
      <c r="A205" s="236"/>
      <c r="B205" s="232"/>
      <c r="C205" s="294" t="s">
        <v>365</v>
      </c>
      <c r="D205" s="295" t="s">
        <v>848</v>
      </c>
      <c r="E205" s="289">
        <v>1</v>
      </c>
      <c r="F205" s="290" t="s">
        <v>29</v>
      </c>
      <c r="G205" s="291"/>
      <c r="H205" s="292"/>
      <c r="I205" s="289"/>
      <c r="J205" s="293"/>
    </row>
    <row r="206" spans="1:11" hidden="1">
      <c r="A206" s="236"/>
      <c r="B206" s="232"/>
      <c r="C206" s="294" t="s">
        <v>368</v>
      </c>
      <c r="D206" s="287" t="s">
        <v>851</v>
      </c>
      <c r="E206" s="289">
        <v>1</v>
      </c>
      <c r="F206" s="290" t="s">
        <v>29</v>
      </c>
      <c r="G206" s="291"/>
      <c r="H206" s="292"/>
      <c r="I206" s="289"/>
      <c r="J206" s="293"/>
    </row>
    <row r="207" spans="1:11" hidden="1">
      <c r="A207" s="236"/>
      <c r="B207" s="232"/>
      <c r="C207" s="294" t="s">
        <v>366</v>
      </c>
      <c r="D207" s="287" t="s">
        <v>852</v>
      </c>
      <c r="E207" s="289">
        <v>1</v>
      </c>
      <c r="F207" s="290" t="s">
        <v>29</v>
      </c>
      <c r="G207" s="291"/>
      <c r="H207" s="292"/>
      <c r="I207" s="289"/>
      <c r="J207" s="293"/>
    </row>
    <row r="208" spans="1:11" hidden="1">
      <c r="A208" s="236"/>
      <c r="B208" s="232"/>
      <c r="C208" s="296" t="s">
        <v>867</v>
      </c>
      <c r="D208" s="275" t="s">
        <v>512</v>
      </c>
      <c r="E208" s="289">
        <v>1</v>
      </c>
      <c r="F208" s="290" t="s">
        <v>29</v>
      </c>
      <c r="G208" s="291" t="s">
        <v>803</v>
      </c>
      <c r="H208" s="292"/>
      <c r="I208" s="289"/>
      <c r="J208" s="293"/>
    </row>
    <row r="209" spans="1:10" hidden="1">
      <c r="A209" s="236"/>
      <c r="B209" s="232"/>
      <c r="C209" s="294" t="s">
        <v>357</v>
      </c>
      <c r="D209" s="295" t="s">
        <v>358</v>
      </c>
      <c r="E209" s="289">
        <v>1</v>
      </c>
      <c r="F209" s="290" t="s">
        <v>29</v>
      </c>
      <c r="G209" s="291" t="s">
        <v>803</v>
      </c>
      <c r="H209" s="292"/>
      <c r="I209" s="289"/>
      <c r="J209" s="293"/>
    </row>
    <row r="210" spans="1:10" hidden="1">
      <c r="A210" s="236"/>
      <c r="B210" s="232"/>
      <c r="C210" s="294" t="s">
        <v>361</v>
      </c>
      <c r="D210" s="295" t="s">
        <v>362</v>
      </c>
      <c r="E210" s="289">
        <v>1</v>
      </c>
      <c r="F210" s="290" t="s">
        <v>29</v>
      </c>
      <c r="G210" s="291" t="s">
        <v>803</v>
      </c>
      <c r="H210" s="292"/>
      <c r="I210" s="289"/>
      <c r="J210" s="293"/>
    </row>
    <row r="211" spans="1:10" hidden="1">
      <c r="A211" s="236"/>
      <c r="B211" s="232"/>
      <c r="C211" s="232"/>
      <c r="D211" s="232"/>
      <c r="E211" s="236"/>
      <c r="F211" s="232"/>
      <c r="G211" s="236"/>
      <c r="H211" s="236"/>
      <c r="I211" s="236"/>
      <c r="J211" s="237"/>
    </row>
    <row r="212" spans="1:10" hidden="1">
      <c r="A212" s="236"/>
      <c r="B212" s="232"/>
      <c r="C212" s="232"/>
      <c r="D212" s="232"/>
      <c r="E212" s="236"/>
      <c r="F212" s="232"/>
      <c r="G212" s="236"/>
      <c r="H212" s="236"/>
      <c r="I212" s="236"/>
      <c r="J212" s="237"/>
    </row>
    <row r="213" spans="1:10" hidden="1">
      <c r="A213" s="236"/>
      <c r="B213" s="232"/>
      <c r="C213" s="287" t="s">
        <v>365</v>
      </c>
      <c r="D213" s="287" t="s">
        <v>848</v>
      </c>
      <c r="E213" s="297">
        <v>1</v>
      </c>
      <c r="F213" s="290" t="s">
        <v>29</v>
      </c>
      <c r="G213" s="298"/>
      <c r="H213" s="298" t="s">
        <v>858</v>
      </c>
      <c r="I213" s="236"/>
      <c r="J213" s="237"/>
    </row>
    <row r="214" spans="1:10" hidden="1">
      <c r="A214" s="236"/>
      <c r="B214" s="232"/>
      <c r="C214" s="287" t="s">
        <v>849</v>
      </c>
      <c r="D214" s="287" t="s">
        <v>850</v>
      </c>
      <c r="E214" s="297">
        <v>1</v>
      </c>
      <c r="F214" s="290" t="s">
        <v>29</v>
      </c>
      <c r="G214" s="298"/>
      <c r="H214" s="298" t="s">
        <v>860</v>
      </c>
      <c r="I214" s="236"/>
      <c r="J214" s="237"/>
    </row>
    <row r="215" spans="1:10" hidden="1">
      <c r="A215" s="236"/>
      <c r="B215" s="232"/>
      <c r="C215" s="294" t="s">
        <v>855</v>
      </c>
      <c r="D215" s="287" t="s">
        <v>856</v>
      </c>
      <c r="E215" s="297">
        <v>1</v>
      </c>
      <c r="F215" s="290" t="s">
        <v>29</v>
      </c>
      <c r="G215" s="298"/>
      <c r="H215" s="298" t="s">
        <v>860</v>
      </c>
      <c r="I215" s="236"/>
      <c r="J215" s="237"/>
    </row>
    <row r="216" spans="1:10" hidden="1">
      <c r="A216" s="236"/>
      <c r="B216" s="232"/>
      <c r="C216" s="287" t="s">
        <v>368</v>
      </c>
      <c r="D216" s="287" t="s">
        <v>851</v>
      </c>
      <c r="E216" s="297">
        <v>1</v>
      </c>
      <c r="F216" s="290" t="s">
        <v>29</v>
      </c>
      <c r="G216" s="298"/>
      <c r="H216" s="298" t="s">
        <v>858</v>
      </c>
      <c r="I216" s="236"/>
      <c r="J216" s="237"/>
    </row>
    <row r="217" spans="1:10" hidden="1">
      <c r="A217" s="236"/>
      <c r="B217" s="232"/>
      <c r="C217" s="294" t="s">
        <v>366</v>
      </c>
      <c r="D217" s="287" t="s">
        <v>852</v>
      </c>
      <c r="E217" s="297">
        <v>1</v>
      </c>
      <c r="F217" s="290" t="s">
        <v>29</v>
      </c>
      <c r="G217" s="298"/>
      <c r="H217" s="298" t="s">
        <v>858</v>
      </c>
      <c r="I217" s="236"/>
      <c r="J217" s="237"/>
    </row>
    <row r="218" spans="1:10" hidden="1">
      <c r="A218" s="236"/>
      <c r="B218" s="232"/>
      <c r="C218" s="294" t="s">
        <v>853</v>
      </c>
      <c r="D218" s="287" t="s">
        <v>854</v>
      </c>
      <c r="E218" s="297">
        <v>1</v>
      </c>
      <c r="F218" s="290" t="s">
        <v>29</v>
      </c>
      <c r="G218" s="298"/>
      <c r="H218" s="298" t="s">
        <v>859</v>
      </c>
      <c r="I218" s="236"/>
      <c r="J218" s="237"/>
    </row>
    <row r="219" spans="1:10" hidden="1">
      <c r="A219" s="236"/>
      <c r="B219" s="232"/>
      <c r="C219" s="294" t="s">
        <v>855</v>
      </c>
      <c r="D219" s="287" t="s">
        <v>856</v>
      </c>
      <c r="E219" s="297">
        <v>1</v>
      </c>
      <c r="F219" s="290" t="s">
        <v>29</v>
      </c>
      <c r="G219" s="298"/>
      <c r="H219" s="298" t="s">
        <v>859</v>
      </c>
      <c r="I219" s="236"/>
      <c r="J219" s="237"/>
    </row>
    <row r="220" spans="1:10" hidden="1">
      <c r="A220" s="236"/>
      <c r="B220" s="232"/>
      <c r="C220" s="294" t="s">
        <v>357</v>
      </c>
      <c r="D220" s="287" t="s">
        <v>857</v>
      </c>
      <c r="E220" s="297">
        <v>1</v>
      </c>
      <c r="F220" s="290" t="s">
        <v>29</v>
      </c>
      <c r="G220" s="298"/>
      <c r="H220" s="298" t="s">
        <v>858</v>
      </c>
      <c r="I220" s="236"/>
      <c r="J220" s="237"/>
    </row>
    <row r="323" spans="1:11">
      <c r="J323" s="2"/>
      <c r="K323" s="232"/>
    </row>
    <row r="329" spans="1:11">
      <c r="A329" s="18"/>
    </row>
    <row r="333" spans="1:11">
      <c r="C333" s="2" t="s">
        <v>82</v>
      </c>
    </row>
    <row r="334" spans="1:11">
      <c r="C334" s="2" t="s">
        <v>139</v>
      </c>
    </row>
    <row r="335" spans="1:11">
      <c r="A335" s="3" t="s">
        <v>57</v>
      </c>
      <c r="C335" s="2" t="s">
        <v>569</v>
      </c>
    </row>
    <row r="336" spans="1:11">
      <c r="A336" s="27" t="s">
        <v>56</v>
      </c>
      <c r="B336" s="163"/>
      <c r="C336" s="2" t="s">
        <v>570</v>
      </c>
    </row>
    <row r="337" spans="1:3" ht="12.75" customHeight="1">
      <c r="A337" s="23" t="s">
        <v>55</v>
      </c>
      <c r="B337" s="23"/>
      <c r="C337" s="2" t="s">
        <v>140</v>
      </c>
    </row>
    <row r="338" spans="1:3">
      <c r="C338" s="2" t="s">
        <v>141</v>
      </c>
    </row>
    <row r="339" spans="1:3">
      <c r="A339" s="3" t="s">
        <v>13</v>
      </c>
      <c r="C339" s="2" t="s">
        <v>142</v>
      </c>
    </row>
    <row r="340" spans="1:3">
      <c r="A340" s="3" t="s">
        <v>18</v>
      </c>
      <c r="C340" s="2" t="s">
        <v>143</v>
      </c>
    </row>
    <row r="341" spans="1:3">
      <c r="A341" s="3" t="s">
        <v>19</v>
      </c>
      <c r="C341" s="2" t="s">
        <v>191</v>
      </c>
    </row>
    <row r="342" spans="1:3">
      <c r="A342" s="3" t="s">
        <v>20</v>
      </c>
      <c r="C342" s="2" t="s">
        <v>571</v>
      </c>
    </row>
    <row r="343" spans="1:3">
      <c r="A343" s="3" t="s">
        <v>25</v>
      </c>
      <c r="C343" s="2" t="s">
        <v>192</v>
      </c>
    </row>
    <row r="344" spans="1:3">
      <c r="A344" s="3" t="s">
        <v>27</v>
      </c>
    </row>
    <row r="345" spans="1:3">
      <c r="A345" s="3" t="s">
        <v>205</v>
      </c>
    </row>
    <row r="346" spans="1:3">
      <c r="A346" s="3" t="s">
        <v>13</v>
      </c>
    </row>
    <row r="347" spans="1:3">
      <c r="A347" s="3" t="s">
        <v>22</v>
      </c>
    </row>
    <row r="348" spans="1:3">
      <c r="A348" s="3" t="s">
        <v>21</v>
      </c>
    </row>
    <row r="349" spans="1:3">
      <c r="A349" s="3" t="s">
        <v>23</v>
      </c>
    </row>
    <row r="350" spans="1:3">
      <c r="A350" s="3" t="s">
        <v>24</v>
      </c>
    </row>
    <row r="351" spans="1:3">
      <c r="A351" s="3" t="s">
        <v>26</v>
      </c>
    </row>
    <row r="352" spans="1:3">
      <c r="B352" s="3"/>
    </row>
    <row r="353" spans="1:2">
      <c r="A353" s="3" t="s">
        <v>52</v>
      </c>
      <c r="B353" s="3"/>
    </row>
    <row r="354" spans="1:2">
      <c r="A354" s="3" t="s">
        <v>53</v>
      </c>
      <c r="B354" s="3"/>
    </row>
    <row r="355" spans="1:2">
      <c r="A355" s="3" t="s">
        <v>222</v>
      </c>
      <c r="B355" s="3"/>
    </row>
    <row r="356" spans="1:2">
      <c r="B356" s="3"/>
    </row>
    <row r="357" spans="1:2">
      <c r="A357" s="3" t="s">
        <v>13</v>
      </c>
    </row>
    <row r="358" spans="1:2">
      <c r="A358" s="3" t="s">
        <v>14</v>
      </c>
    </row>
    <row r="359" spans="1:2">
      <c r="A359" s="3" t="s">
        <v>15</v>
      </c>
    </row>
    <row r="360" spans="1:2">
      <c r="A360" s="3" t="s">
        <v>16</v>
      </c>
    </row>
    <row r="361" spans="1:2">
      <c r="A361" s="3" t="s">
        <v>17</v>
      </c>
    </row>
    <row r="363" spans="1:2">
      <c r="A363" s="2" t="s">
        <v>13</v>
      </c>
      <c r="B363" s="21" t="s">
        <v>13</v>
      </c>
    </row>
    <row r="364" spans="1:2">
      <c r="A364" s="20" t="s">
        <v>50</v>
      </c>
      <c r="B364" s="20" t="s">
        <v>165</v>
      </c>
    </row>
    <row r="365" spans="1:2">
      <c r="A365" s="21" t="s">
        <v>51</v>
      </c>
      <c r="B365" s="22" t="s">
        <v>167</v>
      </c>
    </row>
    <row r="366" spans="1:2">
      <c r="A366" s="57" t="s">
        <v>203</v>
      </c>
      <c r="B366" s="22" t="s">
        <v>168</v>
      </c>
    </row>
    <row r="367" spans="1:2">
      <c r="A367" s="20" t="s">
        <v>149</v>
      </c>
      <c r="B367" s="21" t="s">
        <v>166</v>
      </c>
    </row>
    <row r="368" spans="1:2">
      <c r="A368" s="20" t="s">
        <v>190</v>
      </c>
      <c r="B368" s="22" t="s">
        <v>169</v>
      </c>
    </row>
    <row r="369" spans="1:3">
      <c r="A369" s="20"/>
      <c r="B369" s="22" t="s">
        <v>170</v>
      </c>
    </row>
    <row r="370" spans="1:3">
      <c r="A370" s="20"/>
      <c r="B370" s="22" t="s">
        <v>171</v>
      </c>
      <c r="C370" s="21"/>
    </row>
    <row r="371" spans="1:3">
      <c r="A371" s="20"/>
      <c r="B371" s="22" t="s">
        <v>172</v>
      </c>
      <c r="C371" s="20"/>
    </row>
    <row r="372" spans="1:3">
      <c r="B372" s="2" t="s">
        <v>173</v>
      </c>
    </row>
    <row r="373" spans="1:3">
      <c r="B373" s="2" t="s">
        <v>174</v>
      </c>
    </row>
    <row r="374" spans="1:3">
      <c r="B374" s="2" t="s">
        <v>180</v>
      </c>
    </row>
    <row r="375" spans="1:3">
      <c r="B375" s="2" t="s">
        <v>175</v>
      </c>
    </row>
    <row r="376" spans="1:3">
      <c r="B376" s="2" t="s">
        <v>179</v>
      </c>
    </row>
    <row r="377" spans="1:3">
      <c r="B377" s="2" t="s">
        <v>176</v>
      </c>
    </row>
    <row r="378" spans="1:3">
      <c r="B378" s="2" t="s">
        <v>177</v>
      </c>
    </row>
    <row r="379" spans="1:3">
      <c r="B379" s="2" t="s">
        <v>178</v>
      </c>
    </row>
    <row r="380" spans="1:3">
      <c r="B380" s="2" t="s">
        <v>204</v>
      </c>
    </row>
    <row r="381" spans="1:3">
      <c r="B381" s="2" t="s">
        <v>209</v>
      </c>
    </row>
    <row r="382" spans="1:3">
      <c r="B382" s="2" t="s">
        <v>229</v>
      </c>
    </row>
    <row r="383" spans="1:3">
      <c r="B383" s="67" t="s">
        <v>227</v>
      </c>
    </row>
    <row r="384" spans="1:3">
      <c r="B384" s="67" t="s">
        <v>230</v>
      </c>
    </row>
    <row r="385" spans="2:2">
      <c r="B385" s="67" t="s">
        <v>231</v>
      </c>
    </row>
    <row r="386" spans="2:2">
      <c r="B386" s="67" t="s">
        <v>228</v>
      </c>
    </row>
    <row r="387" spans="2:2">
      <c r="B387" s="2" t="s">
        <v>54</v>
      </c>
    </row>
    <row r="388" spans="2:2">
      <c r="B388" s="2" t="s">
        <v>149</v>
      </c>
    </row>
    <row r="389" spans="2:2">
      <c r="B389" s="57" t="s">
        <v>190</v>
      </c>
    </row>
    <row r="390" spans="2:2">
      <c r="B390" s="2" t="s">
        <v>194</v>
      </c>
    </row>
    <row r="391" spans="2:2">
      <c r="B391" s="2" t="s">
        <v>232</v>
      </c>
    </row>
  </sheetData>
  <mergeCells count="23">
    <mergeCell ref="A39:J39"/>
    <mergeCell ref="A63:J63"/>
    <mergeCell ref="A88:J88"/>
    <mergeCell ref="A108:J108"/>
    <mergeCell ref="A128:J128"/>
    <mergeCell ref="A145:J145"/>
    <mergeCell ref="A175:J175"/>
    <mergeCell ref="A168:J168"/>
    <mergeCell ref="K146:K147"/>
    <mergeCell ref="K150:K160"/>
    <mergeCell ref="A2:J2"/>
    <mergeCell ref="K3:K11"/>
    <mergeCell ref="K12:K18"/>
    <mergeCell ref="A21:J21"/>
    <mergeCell ref="K29:K36"/>
    <mergeCell ref="A201:J201"/>
    <mergeCell ref="A194:J194"/>
    <mergeCell ref="K163:K165"/>
    <mergeCell ref="A149:J149"/>
    <mergeCell ref="A162:J162"/>
    <mergeCell ref="A185:J185"/>
    <mergeCell ref="A180:J180"/>
    <mergeCell ref="A197:J197"/>
  </mergeCells>
  <pageMargins left="0.7" right="0.7" top="0.75" bottom="0.75" header="0.3" footer="0.3"/>
  <pageSetup orientation="portrait" r:id="rId1"/>
  <headerFooter>
    <oddHeader>&amp;L&amp;G&amp;C&amp;11Instruction&amp;B&amp;14_x000D_PO6 CU H2B1 TWB92 IEZZPRO SARAWAK 14-08-2019 Q00253 PUSPAKOMBTU&amp;R&amp;11&amp;P (&amp;N)</oddHeader>
    <oddFooter>&amp;L&amp;11Prepared: EZWANAF Afzarhushairi Wan Pani_x000D_Approved: MOAIMCBE [Afzarhushairi Wan Pani]_x000D_Ericsson Internal&amp;C&amp;11Date: 2019-08-13&amp;R&amp;11No: ECM-19:001332 Uen_x000D_Rev: A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2:K70"/>
  <sheetViews>
    <sheetView topLeftCell="A16" workbookViewId="0"/>
  </sheetViews>
  <sheetFormatPr defaultRowHeight="12.75"/>
  <cols>
    <col min="1" max="1" width="9.140625" style="40"/>
    <col min="2" max="2" width="25.28515625" style="61" bestFit="1" customWidth="1"/>
    <col min="3" max="3" width="20.42578125" style="40" bestFit="1" customWidth="1"/>
    <col min="4" max="4" width="47.140625" style="40" bestFit="1" customWidth="1"/>
    <col min="5" max="5" width="7.140625" style="40" bestFit="1" customWidth="1"/>
    <col min="6" max="6" width="4.42578125" style="40" bestFit="1" customWidth="1"/>
    <col min="7" max="9" width="4.42578125" style="40" customWidth="1"/>
    <col min="10" max="10" width="20.28515625" style="55" bestFit="1" customWidth="1"/>
    <col min="11" max="16384" width="9.140625" style="40"/>
  </cols>
  <sheetData>
    <row r="2" spans="2:11">
      <c r="B2" s="60" t="s">
        <v>138</v>
      </c>
      <c r="C2" s="35" t="s">
        <v>135</v>
      </c>
      <c r="D2" s="35" t="s">
        <v>136</v>
      </c>
      <c r="E2" s="36">
        <v>3</v>
      </c>
      <c r="F2" s="37" t="s">
        <v>43</v>
      </c>
      <c r="G2" s="38"/>
      <c r="H2" s="38"/>
      <c r="I2" s="38"/>
      <c r="J2" s="39" t="s">
        <v>137</v>
      </c>
    </row>
    <row r="3" spans="2:11">
      <c r="C3" s="41" t="s">
        <v>91</v>
      </c>
      <c r="D3" s="41" t="s">
        <v>92</v>
      </c>
      <c r="E3" s="39">
        <v>3</v>
      </c>
      <c r="F3" s="37" t="s">
        <v>43</v>
      </c>
      <c r="G3" s="37"/>
      <c r="H3" s="37"/>
      <c r="I3" s="37"/>
      <c r="J3" s="39" t="s">
        <v>93</v>
      </c>
      <c r="K3" s="42"/>
    </row>
    <row r="4" spans="2:11">
      <c r="C4" s="41" t="s">
        <v>85</v>
      </c>
      <c r="D4" s="41" t="s">
        <v>86</v>
      </c>
      <c r="E4" s="39">
        <v>3</v>
      </c>
      <c r="F4" s="37" t="s">
        <v>43</v>
      </c>
      <c r="G4" s="37"/>
      <c r="H4" s="37"/>
      <c r="I4" s="37"/>
      <c r="J4" s="39" t="s">
        <v>87</v>
      </c>
      <c r="K4" s="42"/>
    </row>
    <row r="5" spans="2:11">
      <c r="C5" s="41" t="s">
        <v>94</v>
      </c>
      <c r="D5" s="41" t="s">
        <v>95</v>
      </c>
      <c r="E5" s="39">
        <v>3</v>
      </c>
      <c r="F5" s="37" t="s">
        <v>43</v>
      </c>
      <c r="G5" s="37"/>
      <c r="H5" s="37"/>
      <c r="I5" s="37"/>
      <c r="J5" s="39" t="s">
        <v>96</v>
      </c>
      <c r="K5" s="42"/>
    </row>
    <row r="6" spans="2:11">
      <c r="B6" s="62" t="s">
        <v>104</v>
      </c>
      <c r="C6" s="43" t="s">
        <v>103</v>
      </c>
      <c r="D6" s="43" t="s">
        <v>102</v>
      </c>
      <c r="E6" s="44">
        <v>3</v>
      </c>
      <c r="F6" s="37" t="s">
        <v>43</v>
      </c>
      <c r="G6" s="37"/>
      <c r="H6" s="37"/>
      <c r="I6" s="37"/>
      <c r="J6" s="44" t="s">
        <v>107</v>
      </c>
      <c r="K6" s="42"/>
    </row>
    <row r="7" spans="2:11">
      <c r="C7" s="41" t="s">
        <v>100</v>
      </c>
      <c r="D7" s="41" t="s">
        <v>101</v>
      </c>
      <c r="E7" s="39">
        <v>3</v>
      </c>
      <c r="F7" s="37" t="s">
        <v>43</v>
      </c>
      <c r="G7" s="37"/>
      <c r="H7" s="37"/>
      <c r="I7" s="37"/>
      <c r="J7" s="39" t="s">
        <v>87</v>
      </c>
      <c r="K7" s="42"/>
    </row>
    <row r="8" spans="2:11">
      <c r="C8" s="45" t="s">
        <v>41</v>
      </c>
      <c r="D8" s="45" t="s">
        <v>42</v>
      </c>
      <c r="E8" s="44">
        <v>3</v>
      </c>
      <c r="F8" s="37" t="s">
        <v>43</v>
      </c>
      <c r="G8" s="37"/>
      <c r="H8" s="37"/>
      <c r="I8" s="37"/>
      <c r="J8" s="46" t="s">
        <v>90</v>
      </c>
      <c r="K8" s="42"/>
    </row>
    <row r="9" spans="2:11">
      <c r="C9" s="47" t="s">
        <v>103</v>
      </c>
      <c r="D9" s="47" t="s">
        <v>163</v>
      </c>
      <c r="E9" s="44">
        <v>3</v>
      </c>
      <c r="F9" s="37" t="s">
        <v>43</v>
      </c>
      <c r="G9" s="37"/>
      <c r="H9" s="37"/>
      <c r="I9" s="37"/>
      <c r="J9" s="39" t="s">
        <v>102</v>
      </c>
      <c r="K9" s="42"/>
    </row>
    <row r="10" spans="2:11">
      <c r="C10" s="41" t="s">
        <v>83</v>
      </c>
      <c r="D10" s="41" t="s">
        <v>84</v>
      </c>
      <c r="E10" s="39">
        <v>3</v>
      </c>
      <c r="F10" s="37" t="s">
        <v>43</v>
      </c>
      <c r="G10" s="37"/>
      <c r="H10" s="37"/>
      <c r="I10" s="37"/>
      <c r="J10" s="48" t="s">
        <v>88</v>
      </c>
      <c r="K10" s="42"/>
    </row>
    <row r="11" spans="2:11">
      <c r="B11" s="60" t="s">
        <v>187</v>
      </c>
      <c r="C11" s="47" t="s">
        <v>188</v>
      </c>
      <c r="D11" s="47" t="s">
        <v>189</v>
      </c>
      <c r="E11" s="39">
        <v>3</v>
      </c>
      <c r="F11" s="37" t="s">
        <v>43</v>
      </c>
      <c r="G11" s="37"/>
      <c r="H11" s="37"/>
      <c r="I11" s="37"/>
      <c r="J11" s="48" t="s">
        <v>88</v>
      </c>
      <c r="K11" s="42"/>
    </row>
    <row r="12" spans="2:11">
      <c r="B12" s="60"/>
      <c r="C12" s="58" t="s">
        <v>206</v>
      </c>
      <c r="D12" s="58" t="s">
        <v>207</v>
      </c>
      <c r="E12" s="39">
        <v>3</v>
      </c>
      <c r="F12" s="37"/>
      <c r="G12" s="37"/>
      <c r="H12" s="37"/>
      <c r="I12" s="37"/>
      <c r="J12" s="48" t="s">
        <v>88</v>
      </c>
      <c r="K12" s="42"/>
    </row>
    <row r="13" spans="2:11">
      <c r="C13" s="41" t="s">
        <v>97</v>
      </c>
      <c r="D13" s="41" t="s">
        <v>98</v>
      </c>
      <c r="E13" s="39">
        <v>3</v>
      </c>
      <c r="F13" s="37" t="s">
        <v>43</v>
      </c>
      <c r="G13" s="37"/>
      <c r="H13" s="37"/>
      <c r="I13" s="37"/>
      <c r="J13" s="48" t="s">
        <v>99</v>
      </c>
      <c r="K13" s="42"/>
    </row>
    <row r="14" spans="2:11">
      <c r="C14" s="35" t="s">
        <v>80</v>
      </c>
      <c r="D14" s="35" t="s">
        <v>81</v>
      </c>
      <c r="E14" s="44">
        <v>3</v>
      </c>
      <c r="F14" s="37" t="s">
        <v>43</v>
      </c>
      <c r="G14" s="37"/>
      <c r="H14" s="37"/>
      <c r="I14" s="37"/>
      <c r="J14" s="46" t="s">
        <v>89</v>
      </c>
      <c r="K14" s="42"/>
    </row>
    <row r="15" spans="2:11">
      <c r="B15" s="62" t="s">
        <v>104</v>
      </c>
      <c r="C15" s="43" t="s">
        <v>122</v>
      </c>
      <c r="D15" s="43" t="s">
        <v>123</v>
      </c>
      <c r="E15" s="39">
        <v>3</v>
      </c>
      <c r="F15" s="37" t="s">
        <v>43</v>
      </c>
      <c r="G15" s="37"/>
      <c r="H15" s="37"/>
      <c r="I15" s="37"/>
      <c r="J15" s="44" t="s">
        <v>124</v>
      </c>
      <c r="K15" s="42"/>
    </row>
    <row r="16" spans="2:11">
      <c r="C16" s="45"/>
      <c r="D16" s="45"/>
      <c r="E16" s="44"/>
      <c r="F16" s="37"/>
      <c r="G16" s="37"/>
      <c r="H16" s="37"/>
      <c r="I16" s="37"/>
      <c r="J16" s="46"/>
      <c r="K16" s="42"/>
    </row>
    <row r="17" spans="2:11">
      <c r="B17" s="63"/>
      <c r="C17" s="35" t="s">
        <v>67</v>
      </c>
      <c r="D17" s="35" t="s">
        <v>68</v>
      </c>
      <c r="E17" s="44">
        <f>E8</f>
        <v>3</v>
      </c>
      <c r="F17" s="37" t="s">
        <v>36</v>
      </c>
      <c r="G17" s="37"/>
      <c r="H17" s="37"/>
      <c r="I17" s="37"/>
      <c r="J17" s="44"/>
      <c r="K17" s="42"/>
    </row>
    <row r="18" spans="2:11">
      <c r="B18" s="63"/>
      <c r="C18" s="45" t="s">
        <v>39</v>
      </c>
      <c r="D18" s="45" t="s">
        <v>40</v>
      </c>
      <c r="E18" s="44">
        <f>E8</f>
        <v>3</v>
      </c>
      <c r="F18" s="37" t="s">
        <v>29</v>
      </c>
      <c r="G18" s="37"/>
      <c r="H18" s="37"/>
      <c r="I18" s="37"/>
      <c r="J18" s="44"/>
      <c r="K18" s="42"/>
    </row>
    <row r="19" spans="2:11">
      <c r="B19" s="63"/>
      <c r="C19" s="45" t="s">
        <v>37</v>
      </c>
      <c r="D19" s="45" t="s">
        <v>38</v>
      </c>
      <c r="E19" s="44">
        <v>6</v>
      </c>
      <c r="F19" s="37" t="s">
        <v>29</v>
      </c>
      <c r="G19" s="37"/>
      <c r="H19" s="37"/>
      <c r="I19" s="37"/>
      <c r="J19" s="44" t="s">
        <v>134</v>
      </c>
      <c r="K19" s="42"/>
    </row>
    <row r="20" spans="2:11">
      <c r="B20" s="63"/>
      <c r="C20" s="35" t="s">
        <v>69</v>
      </c>
      <c r="D20" s="35" t="s">
        <v>70</v>
      </c>
      <c r="E20" s="36">
        <v>12</v>
      </c>
      <c r="F20" s="37" t="s">
        <v>29</v>
      </c>
      <c r="G20" s="37"/>
      <c r="H20" s="37"/>
      <c r="I20" s="37"/>
      <c r="J20" s="44" t="s">
        <v>133</v>
      </c>
      <c r="K20" s="42"/>
    </row>
    <row r="21" spans="2:11">
      <c r="B21" s="63"/>
      <c r="C21" s="43" t="s">
        <v>105</v>
      </c>
      <c r="D21" s="43" t="s">
        <v>106</v>
      </c>
      <c r="E21" s="44">
        <v>3</v>
      </c>
      <c r="F21" s="37" t="s">
        <v>29</v>
      </c>
      <c r="G21" s="37"/>
      <c r="H21" s="37"/>
      <c r="I21" s="37"/>
      <c r="J21" s="44" t="s">
        <v>108</v>
      </c>
      <c r="K21" s="42"/>
    </row>
    <row r="22" spans="2:11">
      <c r="B22" s="63"/>
      <c r="C22" s="25" t="s">
        <v>241</v>
      </c>
      <c r="D22" s="25" t="s">
        <v>242</v>
      </c>
      <c r="E22" s="72">
        <v>3</v>
      </c>
      <c r="F22" s="37" t="s">
        <v>29</v>
      </c>
      <c r="G22" s="37"/>
      <c r="H22" s="37"/>
      <c r="I22" s="37"/>
      <c r="J22" s="44" t="s">
        <v>108</v>
      </c>
      <c r="K22" s="42"/>
    </row>
    <row r="23" spans="2:11">
      <c r="C23" s="49"/>
      <c r="D23" s="49"/>
      <c r="E23" s="31"/>
      <c r="F23" s="32"/>
      <c r="G23" s="37"/>
      <c r="H23" s="37"/>
      <c r="I23" s="37"/>
      <c r="J23" s="44"/>
      <c r="K23" s="42"/>
    </row>
    <row r="24" spans="2:11">
      <c r="B24" s="63"/>
      <c r="C24" s="35" t="s">
        <v>71</v>
      </c>
      <c r="D24" s="35" t="s">
        <v>72</v>
      </c>
      <c r="E24" s="44"/>
      <c r="F24" s="37" t="s">
        <v>79</v>
      </c>
      <c r="G24" s="37"/>
      <c r="H24" s="37"/>
      <c r="I24" s="37"/>
      <c r="J24" s="44" t="s">
        <v>131</v>
      </c>
      <c r="K24" s="42"/>
    </row>
    <row r="25" spans="2:11">
      <c r="B25" s="63"/>
      <c r="C25" s="58" t="s">
        <v>223</v>
      </c>
      <c r="D25" s="58" t="s">
        <v>224</v>
      </c>
      <c r="E25" s="44"/>
      <c r="F25" s="37" t="s">
        <v>29</v>
      </c>
      <c r="G25" s="37"/>
      <c r="H25" s="37"/>
      <c r="I25" s="37"/>
      <c r="J25" s="44"/>
      <c r="K25" s="42"/>
    </row>
    <row r="26" spans="2:11">
      <c r="B26" s="63"/>
      <c r="C26" s="35" t="s">
        <v>73</v>
      </c>
      <c r="D26" s="35" t="s">
        <v>74</v>
      </c>
      <c r="E26" s="44"/>
      <c r="F26" s="37" t="s">
        <v>29</v>
      </c>
      <c r="G26" s="37"/>
      <c r="H26" s="37"/>
      <c r="I26" s="37"/>
      <c r="J26" s="44"/>
      <c r="K26" s="42"/>
    </row>
    <row r="27" spans="2:11">
      <c r="B27" s="63"/>
      <c r="C27" s="50"/>
      <c r="D27" s="51"/>
      <c r="E27" s="44"/>
      <c r="F27" s="37"/>
      <c r="G27" s="37"/>
      <c r="H27" s="37"/>
      <c r="I27" s="37"/>
      <c r="J27" s="44"/>
      <c r="K27" s="42"/>
    </row>
    <row r="28" spans="2:11">
      <c r="B28" s="63"/>
      <c r="C28" s="64" t="s">
        <v>75</v>
      </c>
      <c r="D28" s="35" t="s">
        <v>76</v>
      </c>
      <c r="E28" s="44"/>
      <c r="F28" s="37" t="s">
        <v>79</v>
      </c>
      <c r="G28" s="37"/>
      <c r="H28" s="37"/>
      <c r="I28" s="37"/>
      <c r="J28" s="44" t="s">
        <v>132</v>
      </c>
      <c r="K28" s="42"/>
    </row>
    <row r="29" spans="2:11">
      <c r="B29" s="63"/>
      <c r="C29" s="71" t="s">
        <v>225</v>
      </c>
      <c r="D29" s="58" t="s">
        <v>226</v>
      </c>
      <c r="E29" s="44"/>
      <c r="F29" s="37" t="s">
        <v>29</v>
      </c>
      <c r="G29" s="37"/>
      <c r="H29" s="37"/>
      <c r="I29" s="37"/>
      <c r="J29" s="44"/>
      <c r="K29" s="42"/>
    </row>
    <row r="30" spans="2:11">
      <c r="B30" s="63"/>
      <c r="C30" s="64" t="s">
        <v>77</v>
      </c>
      <c r="D30" s="35" t="s">
        <v>78</v>
      </c>
      <c r="E30" s="44"/>
      <c r="F30" s="37" t="s">
        <v>29</v>
      </c>
      <c r="G30" s="37"/>
      <c r="H30" s="37"/>
      <c r="I30" s="37"/>
      <c r="J30" s="44"/>
      <c r="K30" s="42"/>
    </row>
    <row r="31" spans="2:11">
      <c r="B31" s="63"/>
      <c r="C31" s="45"/>
      <c r="D31" s="45"/>
      <c r="E31" s="44"/>
      <c r="F31" s="37"/>
      <c r="G31" s="37"/>
      <c r="H31" s="37"/>
      <c r="I31" s="37"/>
      <c r="J31" s="44"/>
      <c r="K31" s="42"/>
    </row>
    <row r="32" spans="2:11">
      <c r="B32" s="63"/>
      <c r="C32" s="56" t="s">
        <v>185</v>
      </c>
      <c r="D32" s="56" t="s">
        <v>186</v>
      </c>
      <c r="E32" s="39"/>
      <c r="F32" s="50" t="s">
        <v>49</v>
      </c>
      <c r="G32" s="38"/>
      <c r="H32" s="38"/>
      <c r="I32" s="38"/>
      <c r="J32" s="39" t="s">
        <v>322</v>
      </c>
    </row>
    <row r="33" spans="2:11">
      <c r="B33" s="63"/>
      <c r="C33" s="56" t="s">
        <v>182</v>
      </c>
      <c r="D33" s="56" t="s">
        <v>181</v>
      </c>
      <c r="E33" s="39"/>
      <c r="F33" s="50" t="s">
        <v>29</v>
      </c>
      <c r="G33" s="38"/>
      <c r="H33" s="38"/>
      <c r="I33" s="38"/>
      <c r="J33" s="39"/>
    </row>
    <row r="34" spans="2:11">
      <c r="B34" s="63"/>
      <c r="C34" s="56" t="s">
        <v>183</v>
      </c>
      <c r="D34" s="56" t="s">
        <v>184</v>
      </c>
      <c r="E34" s="39"/>
      <c r="F34" s="50" t="s">
        <v>29</v>
      </c>
      <c r="G34" s="38"/>
      <c r="H34" s="38"/>
      <c r="I34" s="38"/>
      <c r="J34" s="39"/>
    </row>
    <row r="36" spans="2:11">
      <c r="C36" s="45" t="s">
        <v>44</v>
      </c>
      <c r="D36" s="45" t="s">
        <v>45</v>
      </c>
      <c r="E36" s="44" t="s">
        <v>46</v>
      </c>
      <c r="F36" s="37" t="s">
        <v>49</v>
      </c>
      <c r="G36" s="37"/>
      <c r="H36" s="37"/>
      <c r="I36" s="37"/>
      <c r="J36" s="44" t="s">
        <v>130</v>
      </c>
      <c r="K36" s="42"/>
    </row>
    <row r="37" spans="2:11">
      <c r="C37" s="45" t="s">
        <v>47</v>
      </c>
      <c r="D37" s="45" t="s">
        <v>48</v>
      </c>
      <c r="E37" s="44">
        <v>2</v>
      </c>
      <c r="F37" s="37" t="s">
        <v>43</v>
      </c>
      <c r="G37" s="37"/>
      <c r="H37" s="37"/>
      <c r="I37" s="37"/>
      <c r="J37" s="44" t="s">
        <v>109</v>
      </c>
      <c r="K37" s="42"/>
    </row>
    <row r="38" spans="2:11">
      <c r="C38" s="45"/>
      <c r="D38" s="45"/>
      <c r="E38" s="44"/>
      <c r="F38" s="37"/>
      <c r="G38" s="37"/>
      <c r="H38" s="37"/>
      <c r="I38" s="37"/>
      <c r="J38" s="44"/>
      <c r="K38" s="42"/>
    </row>
    <row r="39" spans="2:11">
      <c r="C39" s="41" t="s">
        <v>110</v>
      </c>
      <c r="D39" s="41" t="s">
        <v>111</v>
      </c>
      <c r="E39" s="39">
        <v>1</v>
      </c>
      <c r="F39" s="41" t="s">
        <v>29</v>
      </c>
      <c r="G39" s="41"/>
      <c r="H39" s="41"/>
      <c r="I39" s="41"/>
      <c r="J39" s="44" t="s">
        <v>112</v>
      </c>
      <c r="K39" s="42"/>
    </row>
    <row r="40" spans="2:11">
      <c r="C40" s="50" t="s">
        <v>113</v>
      </c>
      <c r="D40" s="50" t="s">
        <v>114</v>
      </c>
      <c r="E40" s="39">
        <v>1</v>
      </c>
      <c r="F40" s="41" t="s">
        <v>29</v>
      </c>
      <c r="G40" s="41"/>
      <c r="H40" s="41"/>
      <c r="I40" s="41"/>
      <c r="J40" s="44" t="s">
        <v>114</v>
      </c>
      <c r="K40" s="42"/>
    </row>
    <row r="41" spans="2:11">
      <c r="C41" s="41" t="s">
        <v>115</v>
      </c>
      <c r="D41" s="41" t="s">
        <v>116</v>
      </c>
      <c r="E41" s="39">
        <v>1</v>
      </c>
      <c r="F41" s="41" t="s">
        <v>36</v>
      </c>
      <c r="G41" s="41"/>
      <c r="H41" s="41"/>
      <c r="I41" s="41"/>
      <c r="J41" s="44" t="s">
        <v>117</v>
      </c>
      <c r="K41" s="42"/>
    </row>
    <row r="42" spans="2:11">
      <c r="C42" s="47" t="s">
        <v>118</v>
      </c>
      <c r="D42" s="47" t="s">
        <v>119</v>
      </c>
      <c r="E42" s="44">
        <v>8</v>
      </c>
      <c r="F42" s="37" t="s">
        <v>29</v>
      </c>
      <c r="G42" s="37"/>
      <c r="H42" s="37"/>
      <c r="I42" s="37"/>
      <c r="J42" s="44"/>
      <c r="K42" s="42"/>
    </row>
    <row r="43" spans="2:11">
      <c r="C43" s="25" t="s">
        <v>328</v>
      </c>
      <c r="D43" s="25" t="s">
        <v>329</v>
      </c>
      <c r="E43" s="39">
        <v>1</v>
      </c>
      <c r="F43" s="41" t="s">
        <v>36</v>
      </c>
      <c r="G43" s="37"/>
      <c r="H43" s="37"/>
      <c r="I43" s="37"/>
      <c r="J43" s="44" t="s">
        <v>333</v>
      </c>
      <c r="K43" s="42"/>
    </row>
    <row r="44" spans="2:11">
      <c r="C44" s="58" t="s">
        <v>193</v>
      </c>
      <c r="D44" s="45" t="s">
        <v>331</v>
      </c>
      <c r="E44" s="44">
        <v>1</v>
      </c>
      <c r="F44" s="37" t="s">
        <v>36</v>
      </c>
      <c r="G44" s="37"/>
      <c r="H44" s="37"/>
      <c r="I44" s="37"/>
      <c r="J44" s="44" t="s">
        <v>332</v>
      </c>
      <c r="K44" s="42"/>
    </row>
    <row r="45" spans="2:11">
      <c r="C45" s="58" t="s">
        <v>120</v>
      </c>
      <c r="D45" s="58" t="s">
        <v>121</v>
      </c>
      <c r="E45" s="44">
        <v>8</v>
      </c>
      <c r="F45" s="37" t="s">
        <v>29</v>
      </c>
      <c r="G45" s="37"/>
      <c r="H45" s="37"/>
      <c r="I45" s="37"/>
      <c r="J45" s="44" t="s">
        <v>127</v>
      </c>
      <c r="K45" s="42"/>
    </row>
    <row r="46" spans="2:11">
      <c r="C46" s="47" t="s">
        <v>118</v>
      </c>
      <c r="D46" s="47" t="s">
        <v>119</v>
      </c>
      <c r="E46" s="44">
        <v>8</v>
      </c>
      <c r="F46" s="37" t="s">
        <v>29</v>
      </c>
      <c r="G46" s="37"/>
      <c r="H46" s="37"/>
      <c r="I46" s="37"/>
      <c r="J46" s="44" t="s">
        <v>126</v>
      </c>
      <c r="K46" s="42"/>
    </row>
    <row r="47" spans="2:11">
      <c r="C47" s="45"/>
      <c r="D47" s="45"/>
      <c r="E47" s="44"/>
      <c r="F47" s="44"/>
      <c r="G47" s="44"/>
      <c r="H47" s="44"/>
      <c r="I47" s="44"/>
      <c r="J47" s="44"/>
      <c r="K47" s="42"/>
    </row>
    <row r="48" spans="2:11">
      <c r="C48" s="45" t="s">
        <v>34</v>
      </c>
      <c r="D48" s="45" t="s">
        <v>35</v>
      </c>
      <c r="E48" s="44">
        <v>8</v>
      </c>
      <c r="F48" s="37" t="s">
        <v>29</v>
      </c>
      <c r="G48" s="37"/>
      <c r="H48" s="37"/>
      <c r="I48" s="37"/>
      <c r="J48" s="44" t="s">
        <v>128</v>
      </c>
      <c r="K48" s="42"/>
    </row>
    <row r="49" spans="2:11">
      <c r="C49" s="45" t="s">
        <v>30</v>
      </c>
      <c r="D49" s="45" t="s">
        <v>31</v>
      </c>
      <c r="E49" s="44">
        <v>8</v>
      </c>
      <c r="F49" s="37" t="s">
        <v>29</v>
      </c>
      <c r="G49" s="37"/>
      <c r="H49" s="37"/>
      <c r="I49" s="37"/>
      <c r="J49" s="44" t="s">
        <v>129</v>
      </c>
      <c r="K49" s="42"/>
    </row>
    <row r="50" spans="2:11">
      <c r="C50" s="38"/>
      <c r="D50" s="38"/>
      <c r="E50" s="38"/>
      <c r="F50" s="38"/>
      <c r="G50" s="38"/>
      <c r="H50" s="38"/>
      <c r="I50" s="38"/>
      <c r="J50" s="52"/>
    </row>
    <row r="51" spans="2:11">
      <c r="C51" s="49" t="s">
        <v>161</v>
      </c>
      <c r="D51" s="49" t="s">
        <v>162</v>
      </c>
      <c r="E51" s="31">
        <v>1</v>
      </c>
      <c r="F51" s="34" t="s">
        <v>29</v>
      </c>
      <c r="G51" s="38"/>
      <c r="H51" s="38"/>
      <c r="I51" s="38"/>
      <c r="J51" s="39" t="s">
        <v>164</v>
      </c>
    </row>
    <row r="52" spans="2:11">
      <c r="C52" s="53" t="s">
        <v>153</v>
      </c>
      <c r="D52" s="53" t="s">
        <v>154</v>
      </c>
      <c r="E52" s="54">
        <v>2</v>
      </c>
      <c r="F52" s="53" t="s">
        <v>43</v>
      </c>
      <c r="G52" s="38"/>
      <c r="H52" s="38"/>
      <c r="I52" s="38"/>
      <c r="J52" s="39" t="s">
        <v>164</v>
      </c>
    </row>
    <row r="54" spans="2:11">
      <c r="B54" s="61" t="s">
        <v>197</v>
      </c>
      <c r="C54" s="53" t="s">
        <v>32</v>
      </c>
      <c r="D54" s="53" t="s">
        <v>33</v>
      </c>
      <c r="E54" s="54">
        <v>1</v>
      </c>
      <c r="F54" s="54" t="s">
        <v>43</v>
      </c>
    </row>
    <row r="55" spans="2:11">
      <c r="B55" s="61" t="s">
        <v>198</v>
      </c>
      <c r="C55" s="49" t="s">
        <v>161</v>
      </c>
      <c r="D55" s="49" t="s">
        <v>162</v>
      </c>
      <c r="E55" s="31">
        <v>1</v>
      </c>
      <c r="F55" s="34" t="s">
        <v>29</v>
      </c>
    </row>
    <row r="56" spans="2:11">
      <c r="B56" s="61" t="s">
        <v>240</v>
      </c>
      <c r="C56" s="25" t="s">
        <v>295</v>
      </c>
      <c r="D56" s="25" t="s">
        <v>292</v>
      </c>
      <c r="E56" s="31">
        <v>2</v>
      </c>
      <c r="F56" s="34" t="s">
        <v>29</v>
      </c>
    </row>
    <row r="57" spans="2:11">
      <c r="B57" s="61" t="s">
        <v>197</v>
      </c>
      <c r="C57" s="34" t="s">
        <v>195</v>
      </c>
      <c r="D57" s="34" t="s">
        <v>196</v>
      </c>
      <c r="E57" s="31">
        <v>1</v>
      </c>
      <c r="F57" s="34" t="s">
        <v>29</v>
      </c>
    </row>
    <row r="58" spans="2:11">
      <c r="B58" s="61" t="s">
        <v>240</v>
      </c>
      <c r="C58" s="34" t="s">
        <v>201</v>
      </c>
      <c r="D58" s="34" t="s">
        <v>202</v>
      </c>
      <c r="E58" s="31">
        <v>2</v>
      </c>
      <c r="F58" s="34" t="s">
        <v>29</v>
      </c>
    </row>
    <row r="60" spans="2:11">
      <c r="B60" s="61" t="s">
        <v>199</v>
      </c>
      <c r="C60" s="34" t="s">
        <v>159</v>
      </c>
      <c r="D60" s="34" t="s">
        <v>160</v>
      </c>
      <c r="E60" s="59">
        <v>1</v>
      </c>
      <c r="F60" s="32" t="s">
        <v>43</v>
      </c>
    </row>
    <row r="61" spans="2:11">
      <c r="B61" s="61" t="s">
        <v>200</v>
      </c>
      <c r="C61" s="34" t="s">
        <v>151</v>
      </c>
      <c r="D61" s="34" t="s">
        <v>152</v>
      </c>
      <c r="E61" s="59">
        <v>1</v>
      </c>
      <c r="F61" s="32" t="s">
        <v>43</v>
      </c>
    </row>
    <row r="63" spans="2:11">
      <c r="B63" s="61" t="s">
        <v>220</v>
      </c>
      <c r="C63" s="58" t="s">
        <v>216</v>
      </c>
      <c r="D63" s="58" t="s">
        <v>217</v>
      </c>
      <c r="E63" s="68">
        <v>1</v>
      </c>
      <c r="F63" s="32" t="s">
        <v>43</v>
      </c>
    </row>
    <row r="64" spans="2:11">
      <c r="B64" s="61" t="s">
        <v>220</v>
      </c>
      <c r="C64" s="58" t="s">
        <v>218</v>
      </c>
      <c r="D64" s="58" t="s">
        <v>217</v>
      </c>
      <c r="E64" s="68">
        <v>1</v>
      </c>
      <c r="F64" s="32" t="s">
        <v>43</v>
      </c>
    </row>
    <row r="65" spans="2:6">
      <c r="B65" s="61" t="s">
        <v>221</v>
      </c>
      <c r="C65" s="58" t="s">
        <v>219</v>
      </c>
      <c r="D65" s="58" t="s">
        <v>217</v>
      </c>
      <c r="E65" s="68">
        <v>1</v>
      </c>
      <c r="F65" s="32" t="s">
        <v>43</v>
      </c>
    </row>
    <row r="66" spans="2:6">
      <c r="B66" s="69" t="s">
        <v>234</v>
      </c>
      <c r="C66" s="70" t="s">
        <v>233</v>
      </c>
      <c r="D66" s="58" t="s">
        <v>217</v>
      </c>
      <c r="E66" s="68">
        <v>1</v>
      </c>
      <c r="F66" s="32" t="s">
        <v>43</v>
      </c>
    </row>
    <row r="67" spans="2:6">
      <c r="B67" s="69" t="s">
        <v>236</v>
      </c>
      <c r="C67" s="70" t="s">
        <v>235</v>
      </c>
      <c r="D67" s="58" t="s">
        <v>217</v>
      </c>
      <c r="E67" s="68">
        <v>1</v>
      </c>
      <c r="F67" s="32" t="s">
        <v>43</v>
      </c>
    </row>
    <row r="68" spans="2:6">
      <c r="B68" s="61" t="s">
        <v>323</v>
      </c>
      <c r="C68" s="25" t="s">
        <v>214</v>
      </c>
      <c r="D68" s="25" t="s">
        <v>215</v>
      </c>
      <c r="E68" s="68">
        <v>1</v>
      </c>
      <c r="F68" s="32" t="s">
        <v>43</v>
      </c>
    </row>
    <row r="69" spans="2:6">
      <c r="B69" s="61" t="s">
        <v>327</v>
      </c>
      <c r="C69" s="25" t="s">
        <v>324</v>
      </c>
      <c r="D69" s="25" t="s">
        <v>325</v>
      </c>
      <c r="E69" s="68">
        <v>1</v>
      </c>
      <c r="F69" s="32" t="s">
        <v>43</v>
      </c>
    </row>
    <row r="70" spans="2:6">
      <c r="B70" s="61" t="s">
        <v>326</v>
      </c>
      <c r="C70" s="25" t="s">
        <v>210</v>
      </c>
      <c r="D70" s="25" t="s">
        <v>211</v>
      </c>
      <c r="E70" s="68">
        <v>1</v>
      </c>
      <c r="F70" s="32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&amp;L&amp;G&amp;C&amp;11Instruction&amp;B&amp;14_x000D_PO6 CU H2B1 TWB92 IEZZPRO SARAWAK 14-08-2019 Q00253 PUSPAKOMBTU&amp;R&amp;11&amp;P (&amp;N)</oddHeader>
    <oddFooter>&amp;L&amp;11Prepared: EZWANAF Afzarhushairi Wan Pani_x000D_Approved: MOAIMCBE [Afzarhushairi Wan Pani]_x000D_Ericsson Internal&amp;C&amp;11Date: 2019-08-13&amp;R&amp;11No: ECM-19:001332 Uen_x000D_Rev: 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J227"/>
  <sheetViews>
    <sheetView workbookViewId="0"/>
  </sheetViews>
  <sheetFormatPr defaultRowHeight="15"/>
  <cols>
    <col min="1" max="1" width="28.7109375" style="85" bestFit="1" customWidth="1"/>
    <col min="2" max="2" width="45.85546875" style="85" bestFit="1" customWidth="1"/>
    <col min="3" max="8" width="5.140625" style="86" customWidth="1"/>
    <col min="9" max="10" width="8.42578125" style="87" customWidth="1"/>
    <col min="11" max="16384" width="9.140625" style="80"/>
  </cols>
  <sheetData>
    <row r="1" spans="1:10">
      <c r="A1" s="76"/>
      <c r="B1" s="76"/>
      <c r="C1" s="77" t="s">
        <v>310</v>
      </c>
      <c r="D1" s="77"/>
      <c r="E1" s="78" t="s">
        <v>352</v>
      </c>
      <c r="F1" s="78"/>
      <c r="G1" s="77" t="s">
        <v>311</v>
      </c>
      <c r="H1" s="77"/>
      <c r="I1" s="79" t="s">
        <v>667</v>
      </c>
      <c r="J1" s="79" t="s">
        <v>668</v>
      </c>
    </row>
    <row r="2" spans="1:10">
      <c r="A2" s="81" t="s">
        <v>642</v>
      </c>
      <c r="B2" s="81" t="s">
        <v>309</v>
      </c>
      <c r="C2" s="82" t="s">
        <v>669</v>
      </c>
      <c r="D2" s="82" t="s">
        <v>670</v>
      </c>
      <c r="E2" s="82" t="s">
        <v>669</v>
      </c>
      <c r="F2" s="82" t="s">
        <v>670</v>
      </c>
      <c r="G2" s="82" t="s">
        <v>669</v>
      </c>
      <c r="H2" s="82" t="s">
        <v>670</v>
      </c>
      <c r="I2" s="83"/>
      <c r="J2" s="83"/>
    </row>
    <row r="3" spans="1:10" hidden="1">
      <c r="A3" s="84" t="s">
        <v>379</v>
      </c>
      <c r="B3" s="85" t="s">
        <v>380</v>
      </c>
      <c r="E3" s="86">
        <v>0</v>
      </c>
      <c r="F3" s="86">
        <v>2</v>
      </c>
      <c r="I3" s="87">
        <v>0</v>
      </c>
      <c r="J3" s="87">
        <v>2</v>
      </c>
    </row>
    <row r="4" spans="1:10" hidden="1">
      <c r="A4" s="84" t="s">
        <v>381</v>
      </c>
      <c r="B4" s="85" t="s">
        <v>382</v>
      </c>
      <c r="C4" s="86">
        <v>0</v>
      </c>
      <c r="D4" s="86">
        <v>6</v>
      </c>
      <c r="I4" s="87">
        <v>0</v>
      </c>
      <c r="J4" s="87">
        <v>6</v>
      </c>
    </row>
    <row r="5" spans="1:10" hidden="1">
      <c r="A5" s="84" t="s">
        <v>383</v>
      </c>
      <c r="B5" s="85" t="s">
        <v>384</v>
      </c>
      <c r="C5" s="86">
        <v>0</v>
      </c>
      <c r="D5" s="86">
        <v>2</v>
      </c>
      <c r="I5" s="87">
        <v>0</v>
      </c>
      <c r="J5" s="87">
        <v>2</v>
      </c>
    </row>
    <row r="6" spans="1:10" hidden="1">
      <c r="A6" s="84" t="s">
        <v>385</v>
      </c>
      <c r="B6" s="85" t="s">
        <v>386</v>
      </c>
      <c r="C6" s="86">
        <v>0</v>
      </c>
      <c r="D6" s="86">
        <v>1</v>
      </c>
      <c r="I6" s="87">
        <v>0</v>
      </c>
      <c r="J6" s="87">
        <v>1</v>
      </c>
    </row>
    <row r="7" spans="1:10" hidden="1">
      <c r="A7" s="84" t="s">
        <v>233</v>
      </c>
      <c r="B7" s="85" t="s">
        <v>387</v>
      </c>
      <c r="E7" s="86">
        <v>0</v>
      </c>
      <c r="F7" s="86">
        <v>22</v>
      </c>
      <c r="G7" s="86">
        <v>0</v>
      </c>
      <c r="H7" s="86">
        <v>12</v>
      </c>
      <c r="I7" s="87">
        <v>0</v>
      </c>
      <c r="J7" s="87">
        <v>34</v>
      </c>
    </row>
    <row r="8" spans="1:10" hidden="1">
      <c r="A8" s="84" t="s">
        <v>235</v>
      </c>
      <c r="B8" s="85" t="s">
        <v>217</v>
      </c>
      <c r="E8" s="86">
        <v>0</v>
      </c>
      <c r="F8" s="86">
        <v>3</v>
      </c>
      <c r="I8" s="87">
        <v>0</v>
      </c>
      <c r="J8" s="87">
        <v>3</v>
      </c>
    </row>
    <row r="9" spans="1:10" hidden="1">
      <c r="A9" s="84" t="s">
        <v>388</v>
      </c>
      <c r="B9" s="85" t="s">
        <v>387</v>
      </c>
      <c r="E9" s="86">
        <v>0</v>
      </c>
      <c r="F9" s="86">
        <v>1</v>
      </c>
      <c r="I9" s="87">
        <v>0</v>
      </c>
      <c r="J9" s="87">
        <v>1</v>
      </c>
    </row>
    <row r="10" spans="1:10" hidden="1">
      <c r="A10" s="84" t="s">
        <v>216</v>
      </c>
      <c r="B10" s="85" t="s">
        <v>387</v>
      </c>
      <c r="E10" s="86">
        <v>0</v>
      </c>
      <c r="F10" s="86">
        <v>6</v>
      </c>
      <c r="G10" s="86">
        <v>0</v>
      </c>
      <c r="H10" s="86">
        <v>0</v>
      </c>
      <c r="I10" s="87">
        <v>0</v>
      </c>
      <c r="J10" s="87">
        <v>6</v>
      </c>
    </row>
    <row r="11" spans="1:10" hidden="1">
      <c r="A11" s="84" t="s">
        <v>219</v>
      </c>
      <c r="B11" s="85" t="s">
        <v>217</v>
      </c>
      <c r="G11" s="86">
        <v>0</v>
      </c>
      <c r="H11" s="86">
        <v>1</v>
      </c>
      <c r="I11" s="87">
        <v>0</v>
      </c>
      <c r="J11" s="87">
        <v>1</v>
      </c>
    </row>
    <row r="12" spans="1:10" hidden="1">
      <c r="A12" s="84" t="s">
        <v>625</v>
      </c>
      <c r="B12" s="85" t="s">
        <v>634</v>
      </c>
      <c r="C12" s="86">
        <v>0</v>
      </c>
      <c r="D12" s="86">
        <v>1</v>
      </c>
      <c r="E12" s="86">
        <v>0</v>
      </c>
      <c r="F12" s="86">
        <v>7</v>
      </c>
      <c r="I12" s="87">
        <v>0</v>
      </c>
      <c r="J12" s="87">
        <v>8</v>
      </c>
    </row>
    <row r="13" spans="1:10" hidden="1">
      <c r="A13" s="84" t="s">
        <v>389</v>
      </c>
      <c r="B13" s="85" t="s">
        <v>390</v>
      </c>
      <c r="G13" s="86">
        <v>0</v>
      </c>
      <c r="H13" s="86">
        <v>4</v>
      </c>
      <c r="I13" s="87">
        <v>0</v>
      </c>
      <c r="J13" s="87">
        <v>4</v>
      </c>
    </row>
    <row r="14" spans="1:10" hidden="1">
      <c r="A14" s="84" t="s">
        <v>391</v>
      </c>
      <c r="B14" s="85" t="s">
        <v>392</v>
      </c>
      <c r="C14" s="86">
        <v>0</v>
      </c>
      <c r="D14" s="86">
        <v>3</v>
      </c>
      <c r="E14" s="86">
        <v>0</v>
      </c>
      <c r="F14" s="86">
        <v>9</v>
      </c>
      <c r="G14" s="86">
        <v>0</v>
      </c>
      <c r="H14" s="86">
        <v>4</v>
      </c>
      <c r="I14" s="87">
        <v>0</v>
      </c>
      <c r="J14" s="87">
        <v>16</v>
      </c>
    </row>
    <row r="15" spans="1:10" hidden="1">
      <c r="A15" s="84" t="s">
        <v>393</v>
      </c>
      <c r="B15" s="85" t="s">
        <v>394</v>
      </c>
      <c r="C15" s="86">
        <v>0</v>
      </c>
      <c r="D15" s="86">
        <v>1</v>
      </c>
      <c r="I15" s="87">
        <v>0</v>
      </c>
      <c r="J15" s="87">
        <v>1</v>
      </c>
    </row>
    <row r="16" spans="1:10" hidden="1">
      <c r="A16" s="84" t="s">
        <v>395</v>
      </c>
      <c r="B16" s="85" t="s">
        <v>396</v>
      </c>
      <c r="C16" s="86">
        <v>0</v>
      </c>
      <c r="D16" s="86">
        <v>3</v>
      </c>
      <c r="I16" s="87">
        <v>0</v>
      </c>
      <c r="J16" s="87">
        <v>3</v>
      </c>
    </row>
    <row r="17" spans="1:10" hidden="1">
      <c r="A17" s="84" t="s">
        <v>397</v>
      </c>
      <c r="B17" s="85" t="s">
        <v>398</v>
      </c>
      <c r="C17" s="86">
        <v>0</v>
      </c>
      <c r="D17" s="86">
        <v>17</v>
      </c>
      <c r="I17" s="87">
        <v>0</v>
      </c>
      <c r="J17" s="87">
        <v>17</v>
      </c>
    </row>
    <row r="18" spans="1:10" hidden="1">
      <c r="A18" s="84" t="s">
        <v>643</v>
      </c>
      <c r="B18" s="85" t="s">
        <v>644</v>
      </c>
      <c r="C18" s="86">
        <v>0</v>
      </c>
      <c r="D18" s="86">
        <v>2</v>
      </c>
      <c r="I18" s="87">
        <v>0</v>
      </c>
      <c r="J18" s="87">
        <v>2</v>
      </c>
    </row>
    <row r="19" spans="1:10" hidden="1">
      <c r="A19" s="84" t="s">
        <v>399</v>
      </c>
      <c r="B19" s="85" t="s">
        <v>574</v>
      </c>
      <c r="C19" s="86">
        <v>0</v>
      </c>
      <c r="D19" s="86">
        <v>2</v>
      </c>
      <c r="I19" s="87">
        <v>0</v>
      </c>
      <c r="J19" s="87">
        <v>2</v>
      </c>
    </row>
    <row r="20" spans="1:10" hidden="1">
      <c r="A20" s="84" t="s">
        <v>635</v>
      </c>
      <c r="B20" s="85" t="s">
        <v>636</v>
      </c>
      <c r="C20" s="86">
        <v>0</v>
      </c>
      <c r="D20" s="86">
        <v>20</v>
      </c>
      <c r="I20" s="87">
        <v>0</v>
      </c>
      <c r="J20" s="87">
        <v>20</v>
      </c>
    </row>
    <row r="21" spans="1:10" hidden="1">
      <c r="A21" s="84" t="s">
        <v>637</v>
      </c>
      <c r="B21" s="85" t="s">
        <v>638</v>
      </c>
      <c r="C21" s="86">
        <v>0</v>
      </c>
      <c r="D21" s="86">
        <v>2</v>
      </c>
      <c r="I21" s="87">
        <v>0</v>
      </c>
      <c r="J21" s="87">
        <v>2</v>
      </c>
    </row>
    <row r="22" spans="1:10" hidden="1">
      <c r="A22" s="84" t="s">
        <v>664</v>
      </c>
      <c r="B22" s="85" t="s">
        <v>639</v>
      </c>
      <c r="C22" s="86">
        <v>0</v>
      </c>
      <c r="D22" s="86">
        <v>2</v>
      </c>
      <c r="I22" s="87">
        <v>0</v>
      </c>
      <c r="J22" s="87">
        <v>2</v>
      </c>
    </row>
    <row r="23" spans="1:10" hidden="1">
      <c r="A23" s="84">
        <v>85005597</v>
      </c>
      <c r="B23" s="85" t="s">
        <v>575</v>
      </c>
      <c r="C23" s="86">
        <v>-200</v>
      </c>
      <c r="D23" s="86">
        <v>610</v>
      </c>
      <c r="E23" s="86">
        <v>100</v>
      </c>
      <c r="F23" s="86">
        <v>26</v>
      </c>
      <c r="G23" s="86">
        <v>100</v>
      </c>
      <c r="H23" s="86">
        <v>278</v>
      </c>
      <c r="I23" s="87">
        <v>0</v>
      </c>
      <c r="J23" s="87">
        <v>914</v>
      </c>
    </row>
    <row r="24" spans="1:10" hidden="1">
      <c r="A24" s="84" t="s">
        <v>665</v>
      </c>
      <c r="B24" s="85" t="s">
        <v>297</v>
      </c>
      <c r="C24" s="86">
        <v>-200</v>
      </c>
      <c r="D24" s="86">
        <v>412</v>
      </c>
      <c r="E24" s="86">
        <v>100</v>
      </c>
      <c r="F24" s="86">
        <v>0</v>
      </c>
      <c r="G24" s="86">
        <v>100</v>
      </c>
      <c r="H24" s="86">
        <v>306</v>
      </c>
      <c r="I24" s="87">
        <v>0</v>
      </c>
      <c r="J24" s="87">
        <v>718</v>
      </c>
    </row>
    <row r="25" spans="1:10" hidden="1">
      <c r="A25" s="84" t="s">
        <v>400</v>
      </c>
      <c r="B25" s="85" t="s">
        <v>401</v>
      </c>
      <c r="C25" s="86">
        <v>0</v>
      </c>
      <c r="D25" s="86">
        <v>1</v>
      </c>
      <c r="I25" s="87">
        <v>0</v>
      </c>
      <c r="J25" s="87">
        <v>1</v>
      </c>
    </row>
    <row r="26" spans="1:10" hidden="1">
      <c r="A26" s="84" t="s">
        <v>576</v>
      </c>
      <c r="B26" s="85" t="s">
        <v>402</v>
      </c>
      <c r="C26" s="86">
        <v>0</v>
      </c>
      <c r="D26" s="86">
        <v>1</v>
      </c>
      <c r="I26" s="87">
        <v>0</v>
      </c>
      <c r="J26" s="87">
        <v>1</v>
      </c>
    </row>
    <row r="27" spans="1:10" hidden="1">
      <c r="A27" s="84" t="s">
        <v>403</v>
      </c>
      <c r="B27" s="85" t="s">
        <v>404</v>
      </c>
      <c r="C27" s="86">
        <v>0</v>
      </c>
      <c r="D27" s="86">
        <v>2</v>
      </c>
      <c r="I27" s="87">
        <v>0</v>
      </c>
      <c r="J27" s="87">
        <v>2</v>
      </c>
    </row>
    <row r="28" spans="1:10" hidden="1">
      <c r="A28" s="84" t="s">
        <v>405</v>
      </c>
      <c r="B28" s="85" t="s">
        <v>406</v>
      </c>
      <c r="C28" s="86">
        <v>0</v>
      </c>
      <c r="D28" s="86">
        <v>2</v>
      </c>
      <c r="I28" s="87">
        <v>0</v>
      </c>
      <c r="J28" s="87">
        <v>2</v>
      </c>
    </row>
    <row r="29" spans="1:10" hidden="1">
      <c r="A29" s="84" t="s">
        <v>340</v>
      </c>
      <c r="B29" s="85" t="s">
        <v>341</v>
      </c>
      <c r="E29" s="86">
        <v>0</v>
      </c>
      <c r="F29" s="86">
        <v>3</v>
      </c>
      <c r="I29" s="87">
        <v>0</v>
      </c>
      <c r="J29" s="87">
        <v>3</v>
      </c>
    </row>
    <row r="30" spans="1:10" hidden="1">
      <c r="A30" s="84" t="s">
        <v>407</v>
      </c>
      <c r="B30" s="85" t="s">
        <v>408</v>
      </c>
      <c r="C30" s="86">
        <v>-49</v>
      </c>
      <c r="D30" s="86">
        <v>263</v>
      </c>
      <c r="E30" s="86">
        <v>40</v>
      </c>
      <c r="F30" s="86">
        <v>109</v>
      </c>
      <c r="G30" s="86">
        <v>9</v>
      </c>
      <c r="H30" s="86">
        <v>186</v>
      </c>
      <c r="I30" s="87">
        <v>0</v>
      </c>
      <c r="J30" s="87">
        <v>558</v>
      </c>
    </row>
    <row r="31" spans="1:10" hidden="1">
      <c r="A31" s="84" t="s">
        <v>135</v>
      </c>
      <c r="B31" s="85" t="s">
        <v>577</v>
      </c>
      <c r="C31" s="86">
        <v>0</v>
      </c>
      <c r="D31" s="86">
        <v>1</v>
      </c>
      <c r="I31" s="87">
        <v>0</v>
      </c>
      <c r="J31" s="87">
        <v>1</v>
      </c>
    </row>
    <row r="32" spans="1:10" hidden="1">
      <c r="A32" s="84" t="s">
        <v>118</v>
      </c>
      <c r="B32" s="85" t="s">
        <v>119</v>
      </c>
      <c r="C32" s="86">
        <v>0</v>
      </c>
      <c r="D32" s="86">
        <v>83</v>
      </c>
      <c r="E32" s="86">
        <v>0</v>
      </c>
      <c r="F32" s="86">
        <v>46</v>
      </c>
      <c r="I32" s="87">
        <v>0</v>
      </c>
      <c r="J32" s="87">
        <v>129</v>
      </c>
    </row>
    <row r="33" spans="1:10" hidden="1">
      <c r="A33" s="84" t="s">
        <v>409</v>
      </c>
      <c r="B33" s="85" t="s">
        <v>410</v>
      </c>
      <c r="C33" s="86">
        <v>0</v>
      </c>
      <c r="D33" s="86">
        <v>12</v>
      </c>
      <c r="I33" s="87">
        <v>0</v>
      </c>
      <c r="J33" s="87">
        <v>12</v>
      </c>
    </row>
    <row r="34" spans="1:10" hidden="1">
      <c r="A34" s="84" t="s">
        <v>223</v>
      </c>
      <c r="B34" s="85" t="s">
        <v>411</v>
      </c>
      <c r="C34" s="86">
        <v>0</v>
      </c>
      <c r="D34" s="86">
        <v>1450</v>
      </c>
      <c r="E34" s="86">
        <v>0</v>
      </c>
      <c r="F34" s="86">
        <v>411</v>
      </c>
      <c r="G34" s="86">
        <v>0</v>
      </c>
      <c r="H34" s="86">
        <v>300</v>
      </c>
      <c r="I34" s="87">
        <v>0</v>
      </c>
      <c r="J34" s="87">
        <v>2161</v>
      </c>
    </row>
    <row r="35" spans="1:10" hidden="1">
      <c r="A35" s="84" t="s">
        <v>225</v>
      </c>
      <c r="B35" s="85" t="s">
        <v>412</v>
      </c>
      <c r="E35" s="86">
        <v>0</v>
      </c>
      <c r="F35" s="86">
        <v>8</v>
      </c>
      <c r="G35" s="86">
        <v>0</v>
      </c>
      <c r="H35" s="86">
        <v>12</v>
      </c>
      <c r="I35" s="87">
        <v>0</v>
      </c>
      <c r="J35" s="87">
        <v>20</v>
      </c>
    </row>
    <row r="36" spans="1:10" hidden="1">
      <c r="A36" s="84" t="s">
        <v>182</v>
      </c>
      <c r="B36" s="85" t="s">
        <v>413</v>
      </c>
      <c r="C36" s="86">
        <v>0</v>
      </c>
      <c r="D36" s="86">
        <v>1268</v>
      </c>
      <c r="E36" s="86">
        <v>0</v>
      </c>
      <c r="F36" s="86">
        <v>730</v>
      </c>
      <c r="G36" s="86">
        <v>0</v>
      </c>
      <c r="H36" s="86">
        <v>264</v>
      </c>
      <c r="I36" s="87">
        <v>0</v>
      </c>
      <c r="J36" s="87">
        <v>2262</v>
      </c>
    </row>
    <row r="37" spans="1:10" hidden="1">
      <c r="A37" s="84" t="s">
        <v>183</v>
      </c>
      <c r="B37" s="85" t="s">
        <v>414</v>
      </c>
      <c r="C37" s="86">
        <v>0</v>
      </c>
      <c r="D37" s="86">
        <v>784</v>
      </c>
      <c r="E37" s="86">
        <v>0</v>
      </c>
      <c r="F37" s="86">
        <v>371</v>
      </c>
      <c r="G37" s="86">
        <v>0</v>
      </c>
      <c r="H37" s="86">
        <v>364</v>
      </c>
      <c r="I37" s="87">
        <v>0</v>
      </c>
      <c r="J37" s="87">
        <v>1519</v>
      </c>
    </row>
    <row r="38" spans="1:10" hidden="1">
      <c r="A38" s="84" t="s">
        <v>67</v>
      </c>
      <c r="B38" s="85" t="s">
        <v>68</v>
      </c>
      <c r="C38" s="86">
        <v>0</v>
      </c>
      <c r="D38" s="86">
        <v>229</v>
      </c>
      <c r="E38" s="86">
        <v>0</v>
      </c>
      <c r="F38" s="86">
        <v>155</v>
      </c>
      <c r="G38" s="86">
        <v>0</v>
      </c>
      <c r="H38" s="86">
        <v>158</v>
      </c>
      <c r="I38" s="87">
        <v>0</v>
      </c>
      <c r="J38" s="87">
        <v>542</v>
      </c>
    </row>
    <row r="39" spans="1:10" hidden="1">
      <c r="A39" s="84" t="s">
        <v>342</v>
      </c>
      <c r="B39" s="85" t="s">
        <v>343</v>
      </c>
      <c r="C39" s="86">
        <v>-24</v>
      </c>
      <c r="D39" s="86">
        <v>55</v>
      </c>
      <c r="E39" s="86">
        <v>0</v>
      </c>
      <c r="F39" s="86">
        <v>33</v>
      </c>
      <c r="G39" s="86">
        <v>24</v>
      </c>
      <c r="H39" s="86">
        <v>0</v>
      </c>
      <c r="I39" s="87">
        <v>0</v>
      </c>
      <c r="J39" s="87">
        <v>88</v>
      </c>
    </row>
    <row r="40" spans="1:10" hidden="1">
      <c r="A40" s="84" t="s">
        <v>120</v>
      </c>
      <c r="B40" s="85" t="s">
        <v>121</v>
      </c>
      <c r="C40" s="86">
        <v>0</v>
      </c>
      <c r="D40" s="86">
        <v>49</v>
      </c>
      <c r="I40" s="87">
        <v>0</v>
      </c>
      <c r="J40" s="87">
        <v>49</v>
      </c>
    </row>
    <row r="41" spans="1:10" hidden="1">
      <c r="A41" s="84" t="s">
        <v>113</v>
      </c>
      <c r="B41" s="85" t="s">
        <v>416</v>
      </c>
      <c r="E41" s="86">
        <v>0</v>
      </c>
      <c r="F41" s="86">
        <v>5</v>
      </c>
      <c r="G41" s="86">
        <v>0</v>
      </c>
      <c r="H41" s="86">
        <v>5</v>
      </c>
      <c r="I41" s="87">
        <v>0</v>
      </c>
      <c r="J41" s="87">
        <v>10</v>
      </c>
    </row>
    <row r="42" spans="1:10" hidden="1">
      <c r="A42" s="84" t="s">
        <v>373</v>
      </c>
      <c r="B42" s="85" t="s">
        <v>374</v>
      </c>
      <c r="C42" s="86">
        <v>2</v>
      </c>
      <c r="D42" s="86">
        <v>2</v>
      </c>
      <c r="E42" s="86">
        <v>0</v>
      </c>
      <c r="F42" s="86">
        <v>3</v>
      </c>
      <c r="G42" s="86">
        <v>0</v>
      </c>
      <c r="H42" s="86">
        <v>3</v>
      </c>
      <c r="I42" s="87">
        <v>2</v>
      </c>
      <c r="J42" s="87">
        <v>8</v>
      </c>
    </row>
    <row r="43" spans="1:10" hidden="1">
      <c r="A43" s="84" t="s">
        <v>627</v>
      </c>
      <c r="B43" s="85" t="s">
        <v>628</v>
      </c>
      <c r="C43" s="86">
        <v>0</v>
      </c>
      <c r="D43" s="86">
        <v>3</v>
      </c>
      <c r="E43" s="86">
        <v>0</v>
      </c>
      <c r="F43" s="86">
        <v>14</v>
      </c>
      <c r="G43" s="86">
        <v>0</v>
      </c>
      <c r="H43" s="86">
        <v>7</v>
      </c>
      <c r="I43" s="87">
        <v>0</v>
      </c>
      <c r="J43" s="87">
        <v>24</v>
      </c>
    </row>
    <row r="44" spans="1:10" hidden="1">
      <c r="A44" s="84" t="s">
        <v>193</v>
      </c>
      <c r="B44" s="85" t="s">
        <v>193</v>
      </c>
      <c r="E44" s="86">
        <v>0</v>
      </c>
      <c r="F44" s="86">
        <v>2</v>
      </c>
      <c r="I44" s="87">
        <v>0</v>
      </c>
      <c r="J44" s="87">
        <v>2</v>
      </c>
    </row>
    <row r="45" spans="1:10" hidden="1">
      <c r="A45" s="84" t="s">
        <v>417</v>
      </c>
      <c r="B45" s="85" t="s">
        <v>418</v>
      </c>
      <c r="C45" s="86">
        <v>0</v>
      </c>
      <c r="D45" s="86">
        <v>28</v>
      </c>
      <c r="G45" s="86">
        <v>0</v>
      </c>
      <c r="H45" s="86">
        <v>10</v>
      </c>
      <c r="I45" s="87">
        <v>0</v>
      </c>
      <c r="J45" s="87">
        <v>38</v>
      </c>
    </row>
    <row r="46" spans="1:10" hidden="1">
      <c r="A46" s="84" t="s">
        <v>419</v>
      </c>
      <c r="B46" s="85" t="s">
        <v>420</v>
      </c>
      <c r="C46" s="86">
        <v>0</v>
      </c>
      <c r="D46" s="86">
        <v>19</v>
      </c>
      <c r="I46" s="87">
        <v>0</v>
      </c>
      <c r="J46" s="87">
        <v>19</v>
      </c>
    </row>
    <row r="47" spans="1:10" hidden="1">
      <c r="A47" s="84" t="s">
        <v>320</v>
      </c>
      <c r="B47" s="85" t="s">
        <v>321</v>
      </c>
      <c r="E47" s="86">
        <v>0</v>
      </c>
      <c r="F47" s="86">
        <v>1</v>
      </c>
      <c r="I47" s="87">
        <v>0</v>
      </c>
      <c r="J47" s="87">
        <v>1</v>
      </c>
    </row>
    <row r="48" spans="1:10" hidden="1">
      <c r="A48" s="84" t="s">
        <v>421</v>
      </c>
      <c r="B48" s="85" t="s">
        <v>422</v>
      </c>
      <c r="C48" s="86">
        <v>0</v>
      </c>
      <c r="D48" s="86">
        <v>3</v>
      </c>
      <c r="I48" s="87">
        <v>0</v>
      </c>
      <c r="J48" s="87">
        <v>3</v>
      </c>
    </row>
    <row r="49" spans="1:10" hidden="1">
      <c r="A49" s="84" t="s">
        <v>423</v>
      </c>
      <c r="B49" s="85" t="s">
        <v>424</v>
      </c>
      <c r="C49" s="86">
        <v>0</v>
      </c>
      <c r="D49" s="86">
        <v>6</v>
      </c>
      <c r="G49" s="86">
        <v>0</v>
      </c>
      <c r="H49" s="86">
        <v>6</v>
      </c>
      <c r="I49" s="87">
        <v>0</v>
      </c>
      <c r="J49" s="87">
        <v>12</v>
      </c>
    </row>
    <row r="50" spans="1:10" hidden="1">
      <c r="A50" s="84" t="s">
        <v>289</v>
      </c>
      <c r="B50" s="85" t="s">
        <v>290</v>
      </c>
      <c r="C50" s="86">
        <v>0</v>
      </c>
      <c r="D50" s="86">
        <v>128</v>
      </c>
      <c r="E50" s="86">
        <v>0</v>
      </c>
      <c r="F50" s="86">
        <v>9</v>
      </c>
      <c r="I50" s="87">
        <v>0</v>
      </c>
      <c r="J50" s="87">
        <v>137</v>
      </c>
    </row>
    <row r="51" spans="1:10" hidden="1">
      <c r="A51" s="84" t="s">
        <v>201</v>
      </c>
      <c r="B51" s="85" t="s">
        <v>425</v>
      </c>
      <c r="E51" s="86">
        <v>0</v>
      </c>
      <c r="F51" s="86">
        <v>2</v>
      </c>
      <c r="G51" s="86">
        <v>0</v>
      </c>
      <c r="H51" s="86">
        <v>3</v>
      </c>
      <c r="I51" s="87">
        <v>0</v>
      </c>
      <c r="J51" s="87">
        <v>5</v>
      </c>
    </row>
    <row r="52" spans="1:10" hidden="1">
      <c r="A52" s="84" t="s">
        <v>69</v>
      </c>
      <c r="B52" s="85" t="s">
        <v>70</v>
      </c>
      <c r="C52" s="86">
        <v>-300</v>
      </c>
      <c r="D52" s="86">
        <v>2850</v>
      </c>
      <c r="E52" s="86">
        <v>200</v>
      </c>
      <c r="F52" s="86">
        <v>305</v>
      </c>
      <c r="G52" s="86">
        <v>100</v>
      </c>
      <c r="H52" s="86">
        <v>85</v>
      </c>
      <c r="I52" s="87">
        <v>0</v>
      </c>
      <c r="J52" s="87">
        <v>3240</v>
      </c>
    </row>
    <row r="53" spans="1:10" hidden="1">
      <c r="A53" s="84" t="s">
        <v>426</v>
      </c>
      <c r="B53" s="85" t="s">
        <v>427</v>
      </c>
      <c r="C53" s="86">
        <v>0</v>
      </c>
      <c r="D53" s="86">
        <v>297</v>
      </c>
      <c r="I53" s="87">
        <v>0</v>
      </c>
      <c r="J53" s="87">
        <v>297</v>
      </c>
    </row>
    <row r="54" spans="1:10" hidden="1">
      <c r="A54" s="84" t="s">
        <v>37</v>
      </c>
      <c r="B54" s="85" t="s">
        <v>428</v>
      </c>
      <c r="C54" s="86">
        <v>-100</v>
      </c>
      <c r="D54" s="86">
        <v>1967</v>
      </c>
      <c r="E54" s="86">
        <v>0</v>
      </c>
      <c r="F54" s="86">
        <v>175</v>
      </c>
      <c r="G54" s="86">
        <v>100</v>
      </c>
      <c r="H54" s="86">
        <v>120</v>
      </c>
      <c r="I54" s="87">
        <v>0</v>
      </c>
      <c r="J54" s="87">
        <v>2262</v>
      </c>
    </row>
    <row r="55" spans="1:10" hidden="1">
      <c r="A55" s="84" t="s">
        <v>370</v>
      </c>
      <c r="B55" s="85" t="s">
        <v>578</v>
      </c>
      <c r="G55" s="86">
        <v>0</v>
      </c>
      <c r="H55" s="86">
        <v>18</v>
      </c>
      <c r="I55" s="87">
        <v>0</v>
      </c>
      <c r="J55" s="87">
        <v>18</v>
      </c>
    </row>
    <row r="56" spans="1:10" hidden="1">
      <c r="A56" s="84" t="s">
        <v>47</v>
      </c>
      <c r="B56" s="85" t="s">
        <v>48</v>
      </c>
      <c r="C56" s="86">
        <v>0</v>
      </c>
      <c r="D56" s="86">
        <v>555</v>
      </c>
      <c r="E56" s="86">
        <v>0</v>
      </c>
      <c r="F56" s="86">
        <v>586</v>
      </c>
      <c r="G56" s="86">
        <v>0</v>
      </c>
      <c r="H56" s="86">
        <v>449</v>
      </c>
      <c r="I56" s="87">
        <v>0</v>
      </c>
      <c r="J56" s="87">
        <v>1590</v>
      </c>
    </row>
    <row r="57" spans="1:10">
      <c r="A57" s="84" t="s">
        <v>103</v>
      </c>
      <c r="B57" s="85" t="s">
        <v>163</v>
      </c>
      <c r="E57" s="86">
        <v>0</v>
      </c>
      <c r="F57" s="86">
        <v>27</v>
      </c>
      <c r="G57" s="86">
        <v>0</v>
      </c>
      <c r="H57" s="86">
        <v>6</v>
      </c>
      <c r="I57" s="87">
        <v>0</v>
      </c>
      <c r="J57" s="87">
        <v>33</v>
      </c>
    </row>
    <row r="58" spans="1:10" hidden="1">
      <c r="A58" s="84" t="s">
        <v>429</v>
      </c>
      <c r="B58" s="85" t="s">
        <v>430</v>
      </c>
      <c r="G58" s="86">
        <v>0</v>
      </c>
      <c r="H58" s="86">
        <v>1</v>
      </c>
      <c r="I58" s="87">
        <v>0</v>
      </c>
      <c r="J58" s="87">
        <v>1</v>
      </c>
    </row>
    <row r="59" spans="1:10" hidden="1">
      <c r="A59" s="84" t="s">
        <v>185</v>
      </c>
      <c r="B59" s="85" t="s">
        <v>579</v>
      </c>
      <c r="C59" s="86">
        <v>0</v>
      </c>
      <c r="D59" s="86">
        <v>22</v>
      </c>
      <c r="E59" s="86">
        <v>0</v>
      </c>
      <c r="F59" s="86">
        <v>107</v>
      </c>
      <c r="G59" s="86">
        <v>0</v>
      </c>
      <c r="H59" s="86">
        <v>233</v>
      </c>
      <c r="I59" s="87">
        <v>0</v>
      </c>
      <c r="J59" s="87">
        <v>362</v>
      </c>
    </row>
    <row r="60" spans="1:10" hidden="1">
      <c r="A60" s="84" t="s">
        <v>71</v>
      </c>
      <c r="B60" s="85" t="s">
        <v>431</v>
      </c>
      <c r="C60" s="86">
        <v>0</v>
      </c>
      <c r="D60" s="86">
        <v>91</v>
      </c>
      <c r="E60" s="86">
        <v>0</v>
      </c>
      <c r="F60" s="86">
        <v>4927</v>
      </c>
      <c r="G60" s="86">
        <v>0</v>
      </c>
      <c r="H60" s="86">
        <v>2125</v>
      </c>
      <c r="I60" s="87">
        <v>0</v>
      </c>
      <c r="J60" s="87">
        <v>7143</v>
      </c>
    </row>
    <row r="61" spans="1:10" hidden="1">
      <c r="A61" s="84" t="s">
        <v>75</v>
      </c>
      <c r="B61" s="85" t="s">
        <v>432</v>
      </c>
      <c r="C61" s="86">
        <v>0</v>
      </c>
      <c r="D61" s="86">
        <v>299</v>
      </c>
      <c r="E61" s="86">
        <v>0</v>
      </c>
      <c r="F61" s="86">
        <v>3050</v>
      </c>
      <c r="G61" s="86">
        <v>0</v>
      </c>
      <c r="H61" s="86">
        <v>1016</v>
      </c>
      <c r="I61" s="87">
        <v>0</v>
      </c>
      <c r="J61" s="87">
        <v>4365</v>
      </c>
    </row>
    <row r="62" spans="1:10" hidden="1">
      <c r="A62" s="84" t="s">
        <v>73</v>
      </c>
      <c r="B62" s="85" t="s">
        <v>415</v>
      </c>
      <c r="C62" s="86">
        <v>0</v>
      </c>
      <c r="D62" s="86">
        <v>1322</v>
      </c>
      <c r="E62" s="86">
        <v>0</v>
      </c>
      <c r="F62" s="86">
        <v>437</v>
      </c>
      <c r="G62" s="86">
        <v>0</v>
      </c>
      <c r="H62" s="86">
        <v>282</v>
      </c>
      <c r="I62" s="87">
        <v>0</v>
      </c>
      <c r="J62" s="87">
        <v>2041</v>
      </c>
    </row>
    <row r="63" spans="1:10" hidden="1">
      <c r="A63" s="84" t="s">
        <v>77</v>
      </c>
      <c r="B63" s="85" t="s">
        <v>433</v>
      </c>
      <c r="C63" s="86">
        <v>0</v>
      </c>
      <c r="D63" s="86">
        <v>243</v>
      </c>
      <c r="G63" s="86">
        <v>0</v>
      </c>
      <c r="H63" s="86">
        <v>125</v>
      </c>
      <c r="I63" s="87">
        <v>0</v>
      </c>
      <c r="J63" s="87">
        <v>368</v>
      </c>
    </row>
    <row r="64" spans="1:10" hidden="1">
      <c r="A64" s="84" t="s">
        <v>434</v>
      </c>
      <c r="B64" s="85" t="s">
        <v>435</v>
      </c>
      <c r="C64" s="86">
        <v>0</v>
      </c>
      <c r="D64" s="86">
        <v>3300</v>
      </c>
      <c r="I64" s="87">
        <v>0</v>
      </c>
      <c r="J64" s="87">
        <v>3300</v>
      </c>
    </row>
    <row r="65" spans="1:10" hidden="1">
      <c r="A65" s="84" t="s">
        <v>436</v>
      </c>
      <c r="B65" s="85" t="s">
        <v>437</v>
      </c>
      <c r="C65" s="86">
        <v>0</v>
      </c>
      <c r="D65" s="86">
        <v>6</v>
      </c>
      <c r="I65" s="87">
        <v>0</v>
      </c>
      <c r="J65" s="87">
        <v>6</v>
      </c>
    </row>
    <row r="66" spans="1:10" hidden="1">
      <c r="A66" s="84" t="s">
        <v>438</v>
      </c>
      <c r="B66" s="85" t="s">
        <v>439</v>
      </c>
      <c r="C66" s="86">
        <v>0</v>
      </c>
      <c r="D66" s="86">
        <v>1</v>
      </c>
      <c r="I66" s="87">
        <v>0</v>
      </c>
      <c r="J66" s="87">
        <v>1</v>
      </c>
    </row>
    <row r="67" spans="1:10" hidden="1">
      <c r="A67" s="84" t="s">
        <v>440</v>
      </c>
      <c r="B67" s="85" t="s">
        <v>441</v>
      </c>
      <c r="C67" s="86">
        <v>0</v>
      </c>
      <c r="D67" s="86">
        <v>1</v>
      </c>
      <c r="E67" s="86">
        <v>0</v>
      </c>
      <c r="F67" s="86">
        <v>1</v>
      </c>
      <c r="I67" s="87">
        <v>0</v>
      </c>
      <c r="J67" s="87">
        <v>2</v>
      </c>
    </row>
    <row r="68" spans="1:10" hidden="1">
      <c r="A68" s="84" t="s">
        <v>324</v>
      </c>
      <c r="B68" s="85" t="s">
        <v>325</v>
      </c>
      <c r="C68" s="86">
        <v>0</v>
      </c>
      <c r="D68" s="86">
        <v>10</v>
      </c>
      <c r="E68" s="86">
        <v>0</v>
      </c>
      <c r="F68" s="86">
        <v>13</v>
      </c>
      <c r="G68" s="86">
        <v>0</v>
      </c>
      <c r="H68" s="86">
        <v>10</v>
      </c>
      <c r="I68" s="87">
        <v>0</v>
      </c>
      <c r="J68" s="87">
        <v>33</v>
      </c>
    </row>
    <row r="69" spans="1:10" hidden="1">
      <c r="A69" s="84" t="s">
        <v>210</v>
      </c>
      <c r="B69" s="85" t="s">
        <v>211</v>
      </c>
      <c r="C69" s="86">
        <v>0</v>
      </c>
      <c r="D69" s="86">
        <v>100</v>
      </c>
      <c r="E69" s="86">
        <v>0</v>
      </c>
      <c r="F69" s="86">
        <v>47</v>
      </c>
      <c r="G69" s="86">
        <v>0</v>
      </c>
      <c r="H69" s="86">
        <v>29</v>
      </c>
      <c r="I69" s="87">
        <v>0</v>
      </c>
      <c r="J69" s="87">
        <v>176</v>
      </c>
    </row>
    <row r="70" spans="1:10" hidden="1">
      <c r="A70" s="84" t="s">
        <v>353</v>
      </c>
      <c r="B70" s="85" t="s">
        <v>354</v>
      </c>
      <c r="C70" s="86">
        <v>-8</v>
      </c>
      <c r="D70" s="86">
        <v>36</v>
      </c>
      <c r="E70" s="86">
        <v>5</v>
      </c>
      <c r="F70" s="86">
        <v>0</v>
      </c>
      <c r="G70" s="86">
        <v>3</v>
      </c>
      <c r="H70" s="86">
        <v>0</v>
      </c>
      <c r="I70" s="87">
        <v>0</v>
      </c>
      <c r="J70" s="87">
        <v>36</v>
      </c>
    </row>
    <row r="71" spans="1:10" hidden="1">
      <c r="A71" s="84" t="s">
        <v>631</v>
      </c>
      <c r="B71" s="85" t="s">
        <v>632</v>
      </c>
      <c r="C71" s="86">
        <v>0</v>
      </c>
      <c r="D71" s="86">
        <v>6</v>
      </c>
      <c r="I71" s="87">
        <v>0</v>
      </c>
      <c r="J71" s="87">
        <v>6</v>
      </c>
    </row>
    <row r="72" spans="1:10" hidden="1">
      <c r="A72" s="84" t="s">
        <v>442</v>
      </c>
      <c r="B72" s="85" t="s">
        <v>443</v>
      </c>
      <c r="C72" s="86">
        <v>0</v>
      </c>
      <c r="D72" s="86">
        <v>6</v>
      </c>
      <c r="I72" s="87">
        <v>0</v>
      </c>
      <c r="J72" s="87">
        <v>6</v>
      </c>
    </row>
    <row r="73" spans="1:10" hidden="1">
      <c r="A73" s="84" t="s">
        <v>444</v>
      </c>
      <c r="B73" s="85" t="s">
        <v>445</v>
      </c>
      <c r="C73" s="86">
        <v>0</v>
      </c>
      <c r="D73" s="86">
        <v>11</v>
      </c>
      <c r="I73" s="87">
        <v>0</v>
      </c>
      <c r="J73" s="87">
        <v>11</v>
      </c>
    </row>
    <row r="74" spans="1:10" hidden="1">
      <c r="A74" s="84" t="s">
        <v>446</v>
      </c>
      <c r="B74" s="85" t="s">
        <v>447</v>
      </c>
      <c r="C74" s="86">
        <v>0</v>
      </c>
      <c r="D74" s="86">
        <v>5</v>
      </c>
      <c r="I74" s="87">
        <v>0</v>
      </c>
      <c r="J74" s="87">
        <v>5</v>
      </c>
    </row>
    <row r="75" spans="1:10" hidden="1">
      <c r="A75" s="84" t="s">
        <v>348</v>
      </c>
      <c r="B75" s="85" t="s">
        <v>349</v>
      </c>
      <c r="C75" s="86">
        <v>0</v>
      </c>
      <c r="D75" s="86">
        <v>101</v>
      </c>
      <c r="E75" s="86">
        <v>0</v>
      </c>
      <c r="F75" s="86">
        <v>20</v>
      </c>
      <c r="G75" s="86">
        <v>0</v>
      </c>
      <c r="H75" s="86">
        <v>2</v>
      </c>
      <c r="I75" s="87">
        <v>0</v>
      </c>
      <c r="J75" s="87">
        <v>123</v>
      </c>
    </row>
    <row r="76" spans="1:10" hidden="1">
      <c r="A76" s="84" t="s">
        <v>346</v>
      </c>
      <c r="B76" s="85" t="s">
        <v>580</v>
      </c>
      <c r="C76" s="86">
        <v>0</v>
      </c>
      <c r="D76" s="86">
        <v>44</v>
      </c>
      <c r="E76" s="86">
        <v>0</v>
      </c>
      <c r="F76" s="86">
        <v>14</v>
      </c>
      <c r="I76" s="87">
        <v>0</v>
      </c>
      <c r="J76" s="87">
        <v>58</v>
      </c>
    </row>
    <row r="77" spans="1:10" hidden="1">
      <c r="A77" s="84" t="s">
        <v>273</v>
      </c>
      <c r="B77" s="85" t="s">
        <v>274</v>
      </c>
      <c r="C77" s="86">
        <v>0</v>
      </c>
      <c r="D77" s="86">
        <v>0</v>
      </c>
      <c r="I77" s="87">
        <v>0</v>
      </c>
      <c r="J77" s="87">
        <v>0</v>
      </c>
    </row>
    <row r="78" spans="1:10" hidden="1">
      <c r="A78" s="84" t="s">
        <v>259</v>
      </c>
      <c r="B78" s="85" t="s">
        <v>260</v>
      </c>
      <c r="C78" s="86">
        <v>-29</v>
      </c>
      <c r="D78" s="86">
        <v>70</v>
      </c>
      <c r="E78" s="86">
        <v>20</v>
      </c>
      <c r="F78" s="86">
        <v>6</v>
      </c>
      <c r="G78" s="86">
        <v>9</v>
      </c>
      <c r="H78" s="86">
        <v>8</v>
      </c>
      <c r="I78" s="87">
        <v>0</v>
      </c>
      <c r="J78" s="87">
        <v>84</v>
      </c>
    </row>
    <row r="79" spans="1:10" hidden="1">
      <c r="A79" s="84" t="s">
        <v>277</v>
      </c>
      <c r="B79" s="85" t="s">
        <v>278</v>
      </c>
      <c r="C79" s="86">
        <v>0</v>
      </c>
      <c r="D79" s="86">
        <v>0</v>
      </c>
      <c r="E79" s="86">
        <v>0</v>
      </c>
      <c r="F79" s="86">
        <v>26</v>
      </c>
      <c r="I79" s="87">
        <v>0</v>
      </c>
      <c r="J79" s="87">
        <v>26</v>
      </c>
    </row>
    <row r="80" spans="1:10" hidden="1">
      <c r="A80" s="84" t="s">
        <v>279</v>
      </c>
      <c r="B80" s="85" t="s">
        <v>280</v>
      </c>
      <c r="C80" s="86">
        <v>0</v>
      </c>
      <c r="D80" s="86">
        <v>1</v>
      </c>
      <c r="E80" s="86">
        <v>0</v>
      </c>
      <c r="F80" s="86">
        <v>3</v>
      </c>
      <c r="G80" s="86">
        <v>0</v>
      </c>
      <c r="H80" s="86">
        <v>1</v>
      </c>
      <c r="I80" s="87">
        <v>0</v>
      </c>
      <c r="J80" s="87">
        <v>5</v>
      </c>
    </row>
    <row r="81" spans="1:10" hidden="1">
      <c r="A81" s="84" t="s">
        <v>281</v>
      </c>
      <c r="B81" s="85" t="s">
        <v>282</v>
      </c>
      <c r="C81" s="86">
        <v>0</v>
      </c>
      <c r="D81" s="86">
        <v>0</v>
      </c>
      <c r="I81" s="87">
        <v>0</v>
      </c>
      <c r="J81" s="87">
        <v>0</v>
      </c>
    </row>
    <row r="82" spans="1:10" hidden="1">
      <c r="A82" s="84" t="s">
        <v>448</v>
      </c>
      <c r="B82" s="85" t="s">
        <v>449</v>
      </c>
      <c r="C82" s="86">
        <v>0</v>
      </c>
      <c r="D82" s="86">
        <v>4</v>
      </c>
      <c r="I82" s="87">
        <v>0</v>
      </c>
      <c r="J82" s="87">
        <v>4</v>
      </c>
    </row>
    <row r="83" spans="1:10" hidden="1">
      <c r="A83" s="84" t="s">
        <v>269</v>
      </c>
      <c r="B83" s="85" t="s">
        <v>270</v>
      </c>
      <c r="E83" s="86">
        <v>0</v>
      </c>
      <c r="F83" s="86">
        <v>6</v>
      </c>
      <c r="G83" s="86">
        <v>0</v>
      </c>
      <c r="H83" s="86">
        <v>8</v>
      </c>
      <c r="I83" s="87">
        <v>0</v>
      </c>
      <c r="J83" s="87">
        <v>14</v>
      </c>
    </row>
    <row r="84" spans="1:10" hidden="1">
      <c r="A84" s="84" t="s">
        <v>263</v>
      </c>
      <c r="B84" s="85" t="s">
        <v>264</v>
      </c>
      <c r="G84" s="86">
        <v>0</v>
      </c>
      <c r="H84" s="86">
        <v>4</v>
      </c>
      <c r="I84" s="87">
        <v>0</v>
      </c>
      <c r="J84" s="87">
        <v>4</v>
      </c>
    </row>
    <row r="85" spans="1:10" hidden="1">
      <c r="A85" s="84" t="s">
        <v>450</v>
      </c>
      <c r="B85" s="85" t="s">
        <v>451</v>
      </c>
      <c r="C85" s="86">
        <v>0</v>
      </c>
      <c r="D85" s="86">
        <v>3</v>
      </c>
      <c r="I85" s="87">
        <v>0</v>
      </c>
      <c r="J85" s="87">
        <v>3</v>
      </c>
    </row>
    <row r="86" spans="1:10" hidden="1">
      <c r="A86" s="84" t="s">
        <v>212</v>
      </c>
      <c r="B86" s="85" t="s">
        <v>213</v>
      </c>
      <c r="C86" s="86">
        <v>-35</v>
      </c>
      <c r="D86" s="86">
        <v>8</v>
      </c>
      <c r="E86" s="86">
        <v>0</v>
      </c>
      <c r="F86" s="86">
        <v>80</v>
      </c>
      <c r="G86" s="86">
        <v>35</v>
      </c>
      <c r="H86" s="86">
        <v>47</v>
      </c>
      <c r="I86" s="87">
        <v>0</v>
      </c>
      <c r="J86" s="87">
        <v>135</v>
      </c>
    </row>
    <row r="87" spans="1:10" hidden="1">
      <c r="A87" s="84" t="s">
        <v>265</v>
      </c>
      <c r="B87" s="85" t="s">
        <v>266</v>
      </c>
      <c r="C87" s="86">
        <v>-20</v>
      </c>
      <c r="D87" s="86">
        <v>25</v>
      </c>
      <c r="E87" s="86">
        <v>0</v>
      </c>
      <c r="F87" s="86">
        <v>4</v>
      </c>
      <c r="G87" s="86">
        <v>20</v>
      </c>
      <c r="H87" s="86">
        <v>15</v>
      </c>
      <c r="I87" s="87">
        <v>0</v>
      </c>
      <c r="J87" s="87">
        <v>44</v>
      </c>
    </row>
    <row r="88" spans="1:10" hidden="1">
      <c r="A88" s="84" t="s">
        <v>271</v>
      </c>
      <c r="B88" s="85" t="s">
        <v>272</v>
      </c>
      <c r="C88" s="86">
        <v>-27</v>
      </c>
      <c r="D88" s="86">
        <v>27</v>
      </c>
      <c r="E88" s="86">
        <v>20</v>
      </c>
      <c r="F88" s="86">
        <v>19</v>
      </c>
      <c r="G88" s="86">
        <v>7</v>
      </c>
      <c r="H88" s="86">
        <v>42</v>
      </c>
      <c r="I88" s="87">
        <v>0</v>
      </c>
      <c r="J88" s="87">
        <v>88</v>
      </c>
    </row>
    <row r="89" spans="1:10" hidden="1">
      <c r="A89" s="84" t="s">
        <v>267</v>
      </c>
      <c r="B89" s="85" t="s">
        <v>268</v>
      </c>
      <c r="C89" s="86">
        <v>-80</v>
      </c>
      <c r="D89" s="86">
        <v>18</v>
      </c>
      <c r="E89" s="86">
        <v>0</v>
      </c>
      <c r="F89" s="86">
        <v>93</v>
      </c>
      <c r="G89" s="86">
        <v>80</v>
      </c>
      <c r="H89" s="86">
        <v>57</v>
      </c>
      <c r="I89" s="87">
        <v>0</v>
      </c>
      <c r="J89" s="87">
        <v>168</v>
      </c>
    </row>
    <row r="90" spans="1:10" hidden="1">
      <c r="A90" s="84" t="s">
        <v>601</v>
      </c>
      <c r="B90" s="85" t="s">
        <v>602</v>
      </c>
      <c r="C90" s="86">
        <v>0</v>
      </c>
      <c r="D90" s="86">
        <v>3</v>
      </c>
      <c r="I90" s="87">
        <v>0</v>
      </c>
      <c r="J90" s="87">
        <v>3</v>
      </c>
    </row>
    <row r="91" spans="1:10" hidden="1">
      <c r="A91" s="84" t="s">
        <v>603</v>
      </c>
      <c r="B91" s="85" t="s">
        <v>604</v>
      </c>
      <c r="C91" s="86">
        <v>0</v>
      </c>
      <c r="D91" s="86">
        <v>3</v>
      </c>
      <c r="I91" s="87">
        <v>0</v>
      </c>
      <c r="J91" s="87">
        <v>3</v>
      </c>
    </row>
    <row r="92" spans="1:10" hidden="1">
      <c r="A92" s="84" t="s">
        <v>645</v>
      </c>
      <c r="B92" s="85" t="s">
        <v>646</v>
      </c>
      <c r="C92" s="86">
        <v>0</v>
      </c>
      <c r="D92" s="86">
        <v>5</v>
      </c>
      <c r="I92" s="87">
        <v>0</v>
      </c>
      <c r="J92" s="87">
        <v>5</v>
      </c>
    </row>
    <row r="93" spans="1:10" hidden="1">
      <c r="A93" s="84" t="s">
        <v>452</v>
      </c>
      <c r="B93" s="85" t="s">
        <v>453</v>
      </c>
      <c r="C93" s="86">
        <v>0</v>
      </c>
      <c r="D93" s="86">
        <v>2</v>
      </c>
      <c r="I93" s="87">
        <v>0</v>
      </c>
      <c r="J93" s="87">
        <v>2</v>
      </c>
    </row>
    <row r="94" spans="1:10" hidden="1">
      <c r="A94" s="84" t="s">
        <v>454</v>
      </c>
      <c r="B94" s="85" t="s">
        <v>455</v>
      </c>
      <c r="C94" s="86">
        <v>0</v>
      </c>
      <c r="D94" s="86">
        <v>3</v>
      </c>
      <c r="G94" s="86">
        <v>0</v>
      </c>
      <c r="H94" s="86">
        <v>1</v>
      </c>
      <c r="I94" s="87">
        <v>0</v>
      </c>
      <c r="J94" s="87">
        <v>4</v>
      </c>
    </row>
    <row r="95" spans="1:10" hidden="1">
      <c r="A95" s="84" t="s">
        <v>337</v>
      </c>
      <c r="B95" s="85" t="s">
        <v>338</v>
      </c>
      <c r="E95" s="86">
        <v>0</v>
      </c>
      <c r="F95" s="86">
        <v>38</v>
      </c>
      <c r="G95" s="86">
        <v>0</v>
      </c>
      <c r="H95" s="86">
        <v>40</v>
      </c>
      <c r="I95" s="87">
        <v>0</v>
      </c>
      <c r="J95" s="87">
        <v>78</v>
      </c>
    </row>
    <row r="96" spans="1:10" hidden="1">
      <c r="A96" s="84" t="s">
        <v>671</v>
      </c>
      <c r="B96" s="85" t="s">
        <v>672</v>
      </c>
      <c r="E96" s="86">
        <v>0</v>
      </c>
      <c r="F96" s="86">
        <v>7</v>
      </c>
      <c r="I96" s="87">
        <v>0</v>
      </c>
      <c r="J96" s="87">
        <v>7</v>
      </c>
    </row>
    <row r="97" spans="1:10" hidden="1">
      <c r="A97" s="84" t="s">
        <v>673</v>
      </c>
      <c r="B97" s="85" t="s">
        <v>674</v>
      </c>
      <c r="E97" s="86">
        <v>0</v>
      </c>
      <c r="F97" s="86">
        <v>7</v>
      </c>
      <c r="I97" s="87">
        <v>0</v>
      </c>
      <c r="J97" s="87">
        <v>7</v>
      </c>
    </row>
    <row r="98" spans="1:10" hidden="1">
      <c r="A98" s="84" t="s">
        <v>456</v>
      </c>
      <c r="B98" s="85" t="s">
        <v>81</v>
      </c>
      <c r="C98" s="86">
        <v>0</v>
      </c>
      <c r="D98" s="86">
        <v>1</v>
      </c>
      <c r="I98" s="87">
        <v>0</v>
      </c>
      <c r="J98" s="87">
        <v>1</v>
      </c>
    </row>
    <row r="99" spans="1:10" hidden="1">
      <c r="A99" s="84" t="s">
        <v>457</v>
      </c>
      <c r="B99" s="85" t="s">
        <v>458</v>
      </c>
      <c r="C99" s="86">
        <v>0</v>
      </c>
      <c r="D99" s="86">
        <v>2</v>
      </c>
      <c r="I99" s="87">
        <v>0</v>
      </c>
      <c r="J99" s="87">
        <v>2</v>
      </c>
    </row>
    <row r="100" spans="1:10" hidden="1">
      <c r="A100" s="84" t="s">
        <v>598</v>
      </c>
      <c r="B100" s="85" t="s">
        <v>596</v>
      </c>
      <c r="C100" s="86">
        <v>0</v>
      </c>
      <c r="D100" s="86">
        <v>104</v>
      </c>
      <c r="E100" s="86">
        <v>0</v>
      </c>
      <c r="F100" s="86">
        <v>390</v>
      </c>
      <c r="G100" s="86">
        <v>0</v>
      </c>
      <c r="H100" s="86">
        <v>464</v>
      </c>
      <c r="I100" s="87">
        <v>0</v>
      </c>
      <c r="J100" s="87">
        <v>958</v>
      </c>
    </row>
    <row r="101" spans="1:10" hidden="1">
      <c r="A101" s="84" t="s">
        <v>581</v>
      </c>
      <c r="B101" s="85" t="s">
        <v>582</v>
      </c>
      <c r="C101" s="86">
        <v>-29</v>
      </c>
      <c r="D101" s="86">
        <v>84</v>
      </c>
      <c r="E101" s="86">
        <v>20</v>
      </c>
      <c r="F101" s="86">
        <v>2</v>
      </c>
      <c r="G101" s="86">
        <v>9</v>
      </c>
      <c r="H101" s="86">
        <v>1</v>
      </c>
      <c r="I101" s="87">
        <v>0</v>
      </c>
      <c r="J101" s="87">
        <v>87</v>
      </c>
    </row>
    <row r="102" spans="1:10" hidden="1">
      <c r="A102" s="84" t="s">
        <v>605</v>
      </c>
      <c r="B102" s="85" t="s">
        <v>606</v>
      </c>
      <c r="C102" s="86">
        <v>0</v>
      </c>
      <c r="D102" s="86">
        <v>1</v>
      </c>
      <c r="I102" s="87">
        <v>0</v>
      </c>
      <c r="J102" s="87">
        <v>1</v>
      </c>
    </row>
    <row r="103" spans="1:10" hidden="1">
      <c r="A103" s="84" t="s">
        <v>459</v>
      </c>
      <c r="B103" s="85" t="s">
        <v>460</v>
      </c>
      <c r="C103" s="86">
        <v>0</v>
      </c>
      <c r="D103" s="86">
        <v>6</v>
      </c>
      <c r="I103" s="87">
        <v>0</v>
      </c>
      <c r="J103" s="87">
        <v>6</v>
      </c>
    </row>
    <row r="104" spans="1:10" hidden="1">
      <c r="A104" s="84" t="s">
        <v>461</v>
      </c>
      <c r="B104" s="85" t="s">
        <v>462</v>
      </c>
      <c r="C104" s="86">
        <v>0</v>
      </c>
      <c r="D104" s="86">
        <v>3</v>
      </c>
      <c r="G104" s="86">
        <v>0</v>
      </c>
      <c r="H104" s="86">
        <v>1</v>
      </c>
      <c r="I104" s="87">
        <v>0</v>
      </c>
      <c r="J104" s="87">
        <v>4</v>
      </c>
    </row>
    <row r="105" spans="1:10" hidden="1">
      <c r="A105" s="84" t="s">
        <v>463</v>
      </c>
      <c r="B105" s="85" t="s">
        <v>464</v>
      </c>
      <c r="C105" s="86">
        <v>0</v>
      </c>
      <c r="D105" s="86">
        <v>6</v>
      </c>
      <c r="I105" s="87">
        <v>0</v>
      </c>
      <c r="J105" s="87">
        <v>6</v>
      </c>
    </row>
    <row r="106" spans="1:10" hidden="1">
      <c r="A106" s="84" t="s">
        <v>465</v>
      </c>
      <c r="B106" s="85" t="s">
        <v>466</v>
      </c>
      <c r="C106" s="86">
        <v>0</v>
      </c>
      <c r="D106" s="86">
        <v>3</v>
      </c>
      <c r="G106" s="86">
        <v>0</v>
      </c>
      <c r="H106" s="86">
        <v>1</v>
      </c>
      <c r="I106" s="87">
        <v>0</v>
      </c>
      <c r="J106" s="87">
        <v>4</v>
      </c>
    </row>
    <row r="107" spans="1:10" hidden="1">
      <c r="A107" s="84" t="s">
        <v>583</v>
      </c>
      <c r="B107" s="85" t="s">
        <v>584</v>
      </c>
      <c r="C107" s="86">
        <v>0</v>
      </c>
      <c r="D107" s="86">
        <v>8</v>
      </c>
      <c r="I107" s="87">
        <v>0</v>
      </c>
      <c r="J107" s="87">
        <v>8</v>
      </c>
    </row>
    <row r="108" spans="1:10" hidden="1">
      <c r="A108" s="84" t="s">
        <v>467</v>
      </c>
      <c r="B108" s="85" t="s">
        <v>468</v>
      </c>
      <c r="G108" s="86">
        <v>0</v>
      </c>
      <c r="H108" s="86">
        <v>1</v>
      </c>
      <c r="I108" s="87">
        <v>0</v>
      </c>
      <c r="J108" s="87">
        <v>1</v>
      </c>
    </row>
    <row r="109" spans="1:10" hidden="1">
      <c r="A109" s="84" t="s">
        <v>469</v>
      </c>
      <c r="B109" s="85" t="s">
        <v>470</v>
      </c>
      <c r="C109" s="86">
        <v>0</v>
      </c>
      <c r="D109" s="86">
        <v>5</v>
      </c>
      <c r="I109" s="87">
        <v>0</v>
      </c>
      <c r="J109" s="87">
        <v>5</v>
      </c>
    </row>
    <row r="110" spans="1:10" hidden="1">
      <c r="A110" s="84" t="s">
        <v>471</v>
      </c>
      <c r="B110" s="85" t="s">
        <v>472</v>
      </c>
      <c r="C110" s="86">
        <v>0</v>
      </c>
      <c r="D110" s="86">
        <v>2</v>
      </c>
      <c r="I110" s="87">
        <v>0</v>
      </c>
      <c r="J110" s="87">
        <v>2</v>
      </c>
    </row>
    <row r="111" spans="1:10" hidden="1">
      <c r="A111" s="84" t="s">
        <v>647</v>
      </c>
      <c r="B111" s="85" t="s">
        <v>648</v>
      </c>
      <c r="C111" s="86">
        <v>0</v>
      </c>
      <c r="D111" s="86">
        <v>2</v>
      </c>
      <c r="I111" s="87">
        <v>0</v>
      </c>
      <c r="J111" s="87">
        <v>2</v>
      </c>
    </row>
    <row r="112" spans="1:10" hidden="1">
      <c r="A112" s="84" t="s">
        <v>473</v>
      </c>
      <c r="B112" s="85" t="s">
        <v>474</v>
      </c>
      <c r="C112" s="86">
        <v>0</v>
      </c>
      <c r="D112" s="86">
        <v>1</v>
      </c>
      <c r="I112" s="87">
        <v>0</v>
      </c>
      <c r="J112" s="87">
        <v>1</v>
      </c>
    </row>
    <row r="113" spans="1:10" hidden="1">
      <c r="A113" s="84" t="s">
        <v>214</v>
      </c>
      <c r="B113" s="85" t="s">
        <v>215</v>
      </c>
      <c r="C113" s="86">
        <v>-8</v>
      </c>
      <c r="D113" s="86">
        <v>216</v>
      </c>
      <c r="E113" s="86">
        <v>5</v>
      </c>
      <c r="F113" s="86">
        <v>96</v>
      </c>
      <c r="G113" s="86">
        <v>3</v>
      </c>
      <c r="H113" s="86">
        <v>30</v>
      </c>
      <c r="I113" s="87">
        <v>0</v>
      </c>
      <c r="J113" s="87">
        <v>342</v>
      </c>
    </row>
    <row r="114" spans="1:10" hidden="1">
      <c r="A114" s="84" t="s">
        <v>475</v>
      </c>
      <c r="B114" s="85" t="s">
        <v>476</v>
      </c>
      <c r="C114" s="86">
        <v>0</v>
      </c>
      <c r="D114" s="86">
        <v>6</v>
      </c>
      <c r="G114" s="86">
        <v>0</v>
      </c>
      <c r="H114" s="86">
        <v>3</v>
      </c>
      <c r="I114" s="87">
        <v>0</v>
      </c>
      <c r="J114" s="87">
        <v>9</v>
      </c>
    </row>
    <row r="115" spans="1:10" hidden="1">
      <c r="A115" s="84" t="s">
        <v>366</v>
      </c>
      <c r="B115" s="85" t="s">
        <v>367</v>
      </c>
      <c r="C115" s="86">
        <v>-8</v>
      </c>
      <c r="D115" s="86">
        <v>78</v>
      </c>
      <c r="E115" s="86">
        <v>5</v>
      </c>
      <c r="F115" s="86">
        <v>58</v>
      </c>
      <c r="G115" s="86">
        <v>3</v>
      </c>
      <c r="H115" s="86">
        <v>6</v>
      </c>
      <c r="I115" s="87">
        <v>0</v>
      </c>
      <c r="J115" s="87">
        <v>142</v>
      </c>
    </row>
    <row r="116" spans="1:10" hidden="1">
      <c r="A116" s="84" t="s">
        <v>649</v>
      </c>
      <c r="B116" s="85" t="s">
        <v>650</v>
      </c>
      <c r="C116" s="86">
        <v>0</v>
      </c>
      <c r="D116" s="86">
        <v>36</v>
      </c>
      <c r="I116" s="87">
        <v>0</v>
      </c>
      <c r="J116" s="87">
        <v>36</v>
      </c>
    </row>
    <row r="117" spans="1:10" hidden="1">
      <c r="A117" s="84" t="s">
        <v>477</v>
      </c>
      <c r="B117" s="85" t="s">
        <v>478</v>
      </c>
      <c r="C117" s="86">
        <v>0</v>
      </c>
      <c r="D117" s="86">
        <v>4</v>
      </c>
      <c r="G117" s="86">
        <v>0</v>
      </c>
      <c r="H117" s="86">
        <v>3</v>
      </c>
      <c r="I117" s="87">
        <v>0</v>
      </c>
      <c r="J117" s="87">
        <v>7</v>
      </c>
    </row>
    <row r="118" spans="1:10" hidden="1">
      <c r="A118" s="84" t="s">
        <v>479</v>
      </c>
      <c r="B118" s="85" t="s">
        <v>480</v>
      </c>
      <c r="C118" s="86">
        <v>0</v>
      </c>
      <c r="D118" s="86">
        <v>5</v>
      </c>
      <c r="I118" s="87">
        <v>0</v>
      </c>
      <c r="J118" s="87">
        <v>5</v>
      </c>
    </row>
    <row r="119" spans="1:10" hidden="1">
      <c r="A119" s="84" t="s">
        <v>481</v>
      </c>
      <c r="B119" s="85" t="s">
        <v>482</v>
      </c>
      <c r="C119" s="86">
        <v>0</v>
      </c>
      <c r="D119" s="86">
        <v>1</v>
      </c>
      <c r="I119" s="87">
        <v>0</v>
      </c>
      <c r="J119" s="87">
        <v>1</v>
      </c>
    </row>
    <row r="120" spans="1:10" hidden="1">
      <c r="A120" s="84" t="s">
        <v>593</v>
      </c>
      <c r="B120" s="85" t="s">
        <v>123</v>
      </c>
      <c r="C120" s="86">
        <v>0</v>
      </c>
      <c r="D120" s="86">
        <v>0</v>
      </c>
      <c r="E120" s="86">
        <v>0</v>
      </c>
      <c r="F120" s="86">
        <v>12</v>
      </c>
      <c r="G120" s="86">
        <v>0</v>
      </c>
      <c r="H120" s="86">
        <v>36</v>
      </c>
      <c r="I120" s="87">
        <v>0</v>
      </c>
      <c r="J120" s="87">
        <v>48</v>
      </c>
    </row>
    <row r="121" spans="1:10" hidden="1">
      <c r="A121" s="84" t="s">
        <v>39</v>
      </c>
      <c r="B121" s="85" t="s">
        <v>40</v>
      </c>
      <c r="C121" s="86">
        <v>0</v>
      </c>
      <c r="D121" s="86">
        <v>97</v>
      </c>
      <c r="E121" s="86">
        <v>0</v>
      </c>
      <c r="F121" s="86">
        <v>171</v>
      </c>
      <c r="G121" s="86">
        <v>0</v>
      </c>
      <c r="H121" s="86">
        <v>21</v>
      </c>
      <c r="I121" s="87">
        <v>0</v>
      </c>
      <c r="J121" s="87">
        <v>289</v>
      </c>
    </row>
    <row r="122" spans="1:10" hidden="1">
      <c r="A122" s="84" t="s">
        <v>241</v>
      </c>
      <c r="B122" s="85" t="s">
        <v>242</v>
      </c>
      <c r="C122" s="86">
        <v>0</v>
      </c>
      <c r="D122" s="86">
        <v>101</v>
      </c>
      <c r="E122" s="86">
        <v>0</v>
      </c>
      <c r="F122" s="86">
        <v>2</v>
      </c>
      <c r="I122" s="87">
        <v>0</v>
      </c>
      <c r="J122" s="87">
        <v>103</v>
      </c>
    </row>
    <row r="123" spans="1:10" hidden="1">
      <c r="A123" s="84" t="s">
        <v>41</v>
      </c>
      <c r="B123" s="85" t="s">
        <v>42</v>
      </c>
      <c r="C123" s="86">
        <v>0</v>
      </c>
      <c r="D123" s="86">
        <v>30</v>
      </c>
      <c r="E123" s="86">
        <v>0</v>
      </c>
      <c r="F123" s="86">
        <v>31</v>
      </c>
      <c r="G123" s="86">
        <v>0</v>
      </c>
      <c r="H123" s="86">
        <v>36</v>
      </c>
      <c r="I123" s="87">
        <v>0</v>
      </c>
      <c r="J123" s="87">
        <v>97</v>
      </c>
    </row>
    <row r="124" spans="1:10" hidden="1">
      <c r="A124" s="84" t="s">
        <v>97</v>
      </c>
      <c r="B124" s="85" t="s">
        <v>98</v>
      </c>
      <c r="C124" s="86">
        <v>0</v>
      </c>
      <c r="D124" s="86">
        <v>30</v>
      </c>
      <c r="E124" s="86">
        <v>0</v>
      </c>
      <c r="F124" s="86">
        <v>39</v>
      </c>
      <c r="G124" s="86">
        <v>0</v>
      </c>
      <c r="H124" s="86">
        <v>39</v>
      </c>
      <c r="I124" s="87">
        <v>0</v>
      </c>
      <c r="J124" s="87">
        <v>108</v>
      </c>
    </row>
    <row r="125" spans="1:10" hidden="1">
      <c r="A125" s="84" t="s">
        <v>188</v>
      </c>
      <c r="B125" s="85" t="s">
        <v>189</v>
      </c>
      <c r="G125" s="86">
        <v>0</v>
      </c>
      <c r="H125" s="86">
        <v>4</v>
      </c>
      <c r="I125" s="87">
        <v>0</v>
      </c>
      <c r="J125" s="87">
        <v>4</v>
      </c>
    </row>
    <row r="126" spans="1:10" hidden="1">
      <c r="A126" s="84" t="s">
        <v>206</v>
      </c>
      <c r="B126" s="85" t="s">
        <v>207</v>
      </c>
      <c r="C126" s="86">
        <v>0</v>
      </c>
      <c r="D126" s="86">
        <v>1</v>
      </c>
      <c r="I126" s="87">
        <v>0</v>
      </c>
      <c r="J126" s="87">
        <v>1</v>
      </c>
    </row>
    <row r="127" spans="1:10" hidden="1">
      <c r="A127" s="84" t="s">
        <v>122</v>
      </c>
      <c r="B127" s="85" t="s">
        <v>585</v>
      </c>
      <c r="E127" s="86">
        <v>0</v>
      </c>
      <c r="F127" s="86">
        <v>2</v>
      </c>
      <c r="G127" s="86">
        <v>0</v>
      </c>
      <c r="H127" s="86">
        <v>3</v>
      </c>
      <c r="I127" s="87">
        <v>0</v>
      </c>
      <c r="J127" s="87">
        <v>5</v>
      </c>
    </row>
    <row r="128" spans="1:10" hidden="1">
      <c r="A128" s="84" t="s">
        <v>105</v>
      </c>
      <c r="B128" s="85" t="s">
        <v>483</v>
      </c>
      <c r="C128" s="86">
        <v>0</v>
      </c>
      <c r="D128" s="86">
        <v>20</v>
      </c>
      <c r="E128" s="86">
        <v>0</v>
      </c>
      <c r="F128" s="86">
        <v>7</v>
      </c>
      <c r="I128" s="87">
        <v>0</v>
      </c>
      <c r="J128" s="87">
        <v>27</v>
      </c>
    </row>
    <row r="129" spans="1:10" hidden="1">
      <c r="A129" s="84" t="s">
        <v>195</v>
      </c>
      <c r="B129" s="85" t="s">
        <v>586</v>
      </c>
      <c r="E129" s="86">
        <v>0</v>
      </c>
      <c r="F129" s="86">
        <v>1</v>
      </c>
      <c r="I129" s="87">
        <v>0</v>
      </c>
      <c r="J129" s="87">
        <v>1</v>
      </c>
    </row>
    <row r="130" spans="1:10" hidden="1">
      <c r="A130" s="84" t="s">
        <v>299</v>
      </c>
      <c r="B130" s="85" t="s">
        <v>300</v>
      </c>
      <c r="C130" s="86">
        <v>0</v>
      </c>
      <c r="D130" s="86">
        <v>5</v>
      </c>
      <c r="E130" s="86">
        <v>0</v>
      </c>
      <c r="F130" s="86">
        <v>9</v>
      </c>
      <c r="G130" s="86">
        <v>0</v>
      </c>
      <c r="H130" s="86">
        <v>1</v>
      </c>
      <c r="I130" s="87">
        <v>0</v>
      </c>
      <c r="J130" s="87">
        <v>15</v>
      </c>
    </row>
    <row r="131" spans="1:10" hidden="1">
      <c r="A131" s="84" t="s">
        <v>484</v>
      </c>
      <c r="B131" s="85" t="s">
        <v>485</v>
      </c>
      <c r="E131" s="86">
        <v>0</v>
      </c>
      <c r="F131" s="86">
        <v>2</v>
      </c>
      <c r="I131" s="87">
        <v>0</v>
      </c>
      <c r="J131" s="87">
        <v>2</v>
      </c>
    </row>
    <row r="132" spans="1:10" hidden="1">
      <c r="A132" s="84" t="s">
        <v>301</v>
      </c>
      <c r="B132" s="85" t="s">
        <v>302</v>
      </c>
      <c r="C132" s="86">
        <v>0</v>
      </c>
      <c r="D132" s="86">
        <v>2</v>
      </c>
      <c r="I132" s="87">
        <v>0</v>
      </c>
      <c r="J132" s="87">
        <v>2</v>
      </c>
    </row>
    <row r="133" spans="1:10" hidden="1">
      <c r="A133" s="84" t="s">
        <v>486</v>
      </c>
      <c r="B133" s="85" t="s">
        <v>487</v>
      </c>
      <c r="C133" s="86">
        <v>0</v>
      </c>
      <c r="D133" s="86">
        <v>20</v>
      </c>
      <c r="E133" s="86">
        <v>0</v>
      </c>
      <c r="F133" s="86">
        <v>18</v>
      </c>
      <c r="I133" s="87">
        <v>0</v>
      </c>
      <c r="J133" s="87">
        <v>38</v>
      </c>
    </row>
    <row r="134" spans="1:10" hidden="1">
      <c r="A134" s="84" t="s">
        <v>488</v>
      </c>
      <c r="B134" s="85" t="s">
        <v>489</v>
      </c>
      <c r="C134" s="86">
        <v>0</v>
      </c>
      <c r="D134" s="86">
        <v>1</v>
      </c>
      <c r="I134" s="87">
        <v>0</v>
      </c>
      <c r="J134" s="87">
        <v>1</v>
      </c>
    </row>
    <row r="135" spans="1:10" hidden="1">
      <c r="A135" s="84" t="s">
        <v>317</v>
      </c>
      <c r="B135" s="85" t="s">
        <v>318</v>
      </c>
      <c r="C135" s="86">
        <v>0</v>
      </c>
      <c r="D135" s="86">
        <v>113</v>
      </c>
      <c r="E135" s="86">
        <v>0</v>
      </c>
      <c r="F135" s="86">
        <v>117</v>
      </c>
      <c r="G135" s="86">
        <v>0</v>
      </c>
      <c r="H135" s="86">
        <v>2</v>
      </c>
      <c r="I135" s="87">
        <v>0</v>
      </c>
      <c r="J135" s="87">
        <v>232</v>
      </c>
    </row>
    <row r="136" spans="1:10" hidden="1">
      <c r="A136" s="84" t="s">
        <v>651</v>
      </c>
      <c r="B136" s="85" t="s">
        <v>652</v>
      </c>
      <c r="C136" s="86">
        <v>0</v>
      </c>
      <c r="D136" s="86">
        <v>2</v>
      </c>
      <c r="I136" s="87">
        <v>0</v>
      </c>
      <c r="J136" s="87">
        <v>2</v>
      </c>
    </row>
    <row r="137" spans="1:10" hidden="1">
      <c r="A137" s="84" t="s">
        <v>153</v>
      </c>
      <c r="B137" s="85" t="s">
        <v>154</v>
      </c>
      <c r="C137" s="86">
        <v>-156</v>
      </c>
      <c r="D137" s="86">
        <v>1317</v>
      </c>
      <c r="E137" s="86">
        <v>100</v>
      </c>
      <c r="F137" s="86">
        <v>448</v>
      </c>
      <c r="G137" s="86">
        <v>56</v>
      </c>
      <c r="H137" s="86">
        <v>476</v>
      </c>
      <c r="I137" s="87">
        <v>0</v>
      </c>
      <c r="J137" s="87">
        <v>2241</v>
      </c>
    </row>
    <row r="138" spans="1:10" hidden="1">
      <c r="A138" s="84" t="s">
        <v>490</v>
      </c>
      <c r="B138" s="85" t="s">
        <v>491</v>
      </c>
      <c r="C138" s="86">
        <v>0</v>
      </c>
      <c r="D138" s="86">
        <v>2</v>
      </c>
      <c r="I138" s="87">
        <v>0</v>
      </c>
      <c r="J138" s="87">
        <v>2</v>
      </c>
    </row>
    <row r="139" spans="1:10" hidden="1">
      <c r="A139" s="84" t="s">
        <v>208</v>
      </c>
      <c r="B139" s="85" t="s">
        <v>152</v>
      </c>
      <c r="C139" s="86">
        <v>-191</v>
      </c>
      <c r="D139" s="86">
        <v>825</v>
      </c>
      <c r="E139" s="86">
        <v>40</v>
      </c>
      <c r="F139" s="86">
        <v>376</v>
      </c>
      <c r="G139" s="86">
        <v>151</v>
      </c>
      <c r="H139" s="86">
        <v>132</v>
      </c>
      <c r="I139" s="87">
        <v>0</v>
      </c>
      <c r="J139" s="87">
        <v>1333</v>
      </c>
    </row>
    <row r="140" spans="1:10" hidden="1">
      <c r="A140" s="84" t="s">
        <v>653</v>
      </c>
      <c r="B140" s="85" t="s">
        <v>654</v>
      </c>
      <c r="C140" s="86">
        <v>0</v>
      </c>
      <c r="D140" s="86">
        <v>4</v>
      </c>
      <c r="I140" s="87">
        <v>0</v>
      </c>
      <c r="J140" s="87">
        <v>4</v>
      </c>
    </row>
    <row r="141" spans="1:10" hidden="1">
      <c r="A141" s="84" t="s">
        <v>159</v>
      </c>
      <c r="B141" s="85" t="s">
        <v>492</v>
      </c>
      <c r="C141" s="86">
        <v>-40</v>
      </c>
      <c r="D141" s="86">
        <v>761</v>
      </c>
      <c r="E141" s="86">
        <v>40</v>
      </c>
      <c r="F141" s="86">
        <v>52</v>
      </c>
      <c r="G141" s="86">
        <v>0</v>
      </c>
      <c r="H141" s="86">
        <v>37</v>
      </c>
      <c r="I141" s="87">
        <v>0</v>
      </c>
      <c r="J141" s="87">
        <v>850</v>
      </c>
    </row>
    <row r="142" spans="1:10" hidden="1">
      <c r="A142" s="84" t="s">
        <v>493</v>
      </c>
      <c r="B142" s="85" t="s">
        <v>494</v>
      </c>
      <c r="C142" s="86">
        <v>0</v>
      </c>
      <c r="D142" s="86">
        <v>41</v>
      </c>
      <c r="I142" s="87">
        <v>0</v>
      </c>
      <c r="J142" s="87">
        <v>41</v>
      </c>
    </row>
    <row r="143" spans="1:10" hidden="1">
      <c r="A143" s="84" t="s">
        <v>495</v>
      </c>
      <c r="B143" s="85" t="s">
        <v>496</v>
      </c>
      <c r="C143" s="86">
        <v>0</v>
      </c>
      <c r="D143" s="86">
        <v>4</v>
      </c>
      <c r="G143" s="86">
        <v>0</v>
      </c>
      <c r="H143" s="86">
        <v>2</v>
      </c>
      <c r="I143" s="87">
        <v>0</v>
      </c>
      <c r="J143" s="87">
        <v>6</v>
      </c>
    </row>
    <row r="144" spans="1:10" hidden="1">
      <c r="A144" s="84" t="s">
        <v>655</v>
      </c>
      <c r="B144" s="85" t="s">
        <v>656</v>
      </c>
      <c r="C144" s="86">
        <v>0</v>
      </c>
      <c r="D144" s="86">
        <v>2</v>
      </c>
      <c r="I144" s="87">
        <v>0</v>
      </c>
      <c r="J144" s="87">
        <v>2</v>
      </c>
    </row>
    <row r="145" spans="1:10" hidden="1">
      <c r="A145" s="84" t="s">
        <v>607</v>
      </c>
      <c r="B145" s="85" t="s">
        <v>608</v>
      </c>
      <c r="C145" s="86">
        <v>0</v>
      </c>
      <c r="D145" s="86">
        <v>2</v>
      </c>
      <c r="I145" s="87">
        <v>0</v>
      </c>
      <c r="J145" s="87">
        <v>2</v>
      </c>
    </row>
    <row r="146" spans="1:10" hidden="1">
      <c r="A146" s="84" t="s">
        <v>291</v>
      </c>
      <c r="B146" s="85" t="s">
        <v>292</v>
      </c>
      <c r="E146" s="86">
        <v>0</v>
      </c>
      <c r="F146" s="86">
        <v>62</v>
      </c>
      <c r="G146" s="86">
        <v>0</v>
      </c>
      <c r="H146" s="86">
        <v>136</v>
      </c>
      <c r="I146" s="87">
        <v>0</v>
      </c>
      <c r="J146" s="87">
        <v>198</v>
      </c>
    </row>
    <row r="147" spans="1:10" hidden="1">
      <c r="A147" s="84" t="s">
        <v>295</v>
      </c>
      <c r="B147" s="85" t="s">
        <v>292</v>
      </c>
      <c r="C147" s="86">
        <v>0</v>
      </c>
      <c r="D147" s="86">
        <v>99</v>
      </c>
      <c r="E147" s="86">
        <v>0</v>
      </c>
      <c r="F147" s="86">
        <v>92</v>
      </c>
      <c r="I147" s="87">
        <v>0</v>
      </c>
      <c r="J147" s="87">
        <v>191</v>
      </c>
    </row>
    <row r="148" spans="1:10" hidden="1">
      <c r="A148" s="84" t="s">
        <v>497</v>
      </c>
      <c r="B148" s="85" t="s">
        <v>292</v>
      </c>
      <c r="C148" s="86">
        <v>0</v>
      </c>
      <c r="D148" s="86">
        <v>48</v>
      </c>
      <c r="I148" s="87">
        <v>0</v>
      </c>
      <c r="J148" s="87">
        <v>48</v>
      </c>
    </row>
    <row r="149" spans="1:10" hidden="1">
      <c r="A149" s="84" t="s">
        <v>32</v>
      </c>
      <c r="B149" s="85" t="s">
        <v>33</v>
      </c>
      <c r="C149" s="86">
        <v>-40</v>
      </c>
      <c r="D149" s="86">
        <v>517</v>
      </c>
      <c r="E149" s="86">
        <v>40</v>
      </c>
      <c r="F149" s="86">
        <v>187</v>
      </c>
      <c r="G149" s="86">
        <v>0</v>
      </c>
      <c r="H149" s="86">
        <v>0</v>
      </c>
      <c r="I149" s="87">
        <v>0</v>
      </c>
      <c r="J149" s="87">
        <v>704</v>
      </c>
    </row>
    <row r="150" spans="1:10" hidden="1">
      <c r="A150" s="84" t="s">
        <v>587</v>
      </c>
      <c r="B150" s="85" t="s">
        <v>33</v>
      </c>
      <c r="C150" s="86">
        <v>0</v>
      </c>
      <c r="D150" s="86">
        <v>9</v>
      </c>
      <c r="I150" s="87">
        <v>0</v>
      </c>
      <c r="J150" s="87">
        <v>9</v>
      </c>
    </row>
    <row r="151" spans="1:10" hidden="1">
      <c r="A151" s="84" t="s">
        <v>498</v>
      </c>
      <c r="B151" s="85" t="s">
        <v>33</v>
      </c>
      <c r="C151" s="86">
        <v>0</v>
      </c>
      <c r="D151" s="86">
        <v>1</v>
      </c>
      <c r="I151" s="87">
        <v>0</v>
      </c>
      <c r="J151" s="87">
        <v>1</v>
      </c>
    </row>
    <row r="152" spans="1:10" hidden="1">
      <c r="A152" s="84" t="s">
        <v>499</v>
      </c>
      <c r="B152" s="85" t="s">
        <v>500</v>
      </c>
      <c r="E152" s="86">
        <v>0</v>
      </c>
      <c r="F152" s="86">
        <v>33</v>
      </c>
      <c r="G152" s="86">
        <v>0</v>
      </c>
      <c r="H152" s="86">
        <v>30</v>
      </c>
      <c r="I152" s="87">
        <v>0</v>
      </c>
      <c r="J152" s="87">
        <v>63</v>
      </c>
    </row>
    <row r="153" spans="1:10" hidden="1">
      <c r="A153" s="84" t="s">
        <v>501</v>
      </c>
      <c r="B153" s="85" t="s">
        <v>294</v>
      </c>
      <c r="C153" s="86">
        <v>0</v>
      </c>
      <c r="D153" s="86">
        <v>63</v>
      </c>
      <c r="E153" s="86">
        <v>0</v>
      </c>
      <c r="F153" s="86">
        <v>2</v>
      </c>
      <c r="I153" s="87">
        <v>0</v>
      </c>
      <c r="J153" s="87">
        <v>65</v>
      </c>
    </row>
    <row r="154" spans="1:10" hidden="1">
      <c r="A154" s="84" t="s">
        <v>293</v>
      </c>
      <c r="B154" s="85" t="s">
        <v>294</v>
      </c>
      <c r="C154" s="86">
        <v>0</v>
      </c>
      <c r="D154" s="86">
        <v>16</v>
      </c>
      <c r="E154" s="86">
        <v>0</v>
      </c>
      <c r="F154" s="86">
        <v>69</v>
      </c>
      <c r="I154" s="87">
        <v>0</v>
      </c>
      <c r="J154" s="87">
        <v>85</v>
      </c>
    </row>
    <row r="155" spans="1:10" hidden="1">
      <c r="A155" s="84" t="s">
        <v>161</v>
      </c>
      <c r="B155" s="85" t="s">
        <v>294</v>
      </c>
      <c r="E155" s="86">
        <v>0</v>
      </c>
      <c r="F155" s="86">
        <v>60</v>
      </c>
      <c r="G155" s="86">
        <v>0</v>
      </c>
      <c r="H155" s="86">
        <v>57</v>
      </c>
      <c r="I155" s="87">
        <v>0</v>
      </c>
      <c r="J155" s="87">
        <v>117</v>
      </c>
    </row>
    <row r="156" spans="1:10" hidden="1">
      <c r="A156" s="84" t="s">
        <v>502</v>
      </c>
      <c r="B156" s="85" t="s">
        <v>294</v>
      </c>
      <c r="C156" s="86">
        <v>0</v>
      </c>
      <c r="D156" s="86">
        <v>6</v>
      </c>
      <c r="I156" s="87">
        <v>0</v>
      </c>
      <c r="J156" s="87">
        <v>6</v>
      </c>
    </row>
    <row r="157" spans="1:10" hidden="1">
      <c r="A157" s="84" t="s">
        <v>503</v>
      </c>
      <c r="B157" s="85" t="s">
        <v>294</v>
      </c>
      <c r="C157" s="86">
        <v>0</v>
      </c>
      <c r="D157" s="86">
        <v>111</v>
      </c>
      <c r="E157" s="86">
        <v>0</v>
      </c>
      <c r="F157" s="86">
        <v>55</v>
      </c>
      <c r="G157" s="86">
        <v>0</v>
      </c>
      <c r="H157" s="86">
        <v>33</v>
      </c>
      <c r="I157" s="87">
        <v>0</v>
      </c>
      <c r="J157" s="87">
        <v>199</v>
      </c>
    </row>
    <row r="158" spans="1:10" hidden="1">
      <c r="A158" s="84" t="s">
        <v>304</v>
      </c>
      <c r="B158" s="85" t="s">
        <v>294</v>
      </c>
      <c r="E158" s="86">
        <v>0</v>
      </c>
      <c r="F158" s="86">
        <v>18</v>
      </c>
      <c r="G158" s="86">
        <v>0</v>
      </c>
      <c r="H158" s="86">
        <v>6</v>
      </c>
      <c r="I158" s="87">
        <v>0</v>
      </c>
      <c r="J158" s="87">
        <v>24</v>
      </c>
    </row>
    <row r="159" spans="1:10" hidden="1">
      <c r="A159" s="84" t="s">
        <v>504</v>
      </c>
      <c r="B159" s="85" t="s">
        <v>505</v>
      </c>
      <c r="E159" s="86">
        <v>0</v>
      </c>
      <c r="F159" s="86">
        <v>132</v>
      </c>
      <c r="I159" s="87">
        <v>0</v>
      </c>
      <c r="J159" s="87">
        <v>132</v>
      </c>
    </row>
    <row r="160" spans="1:10" hidden="1">
      <c r="A160" s="84" t="s">
        <v>506</v>
      </c>
      <c r="B160" s="85" t="s">
        <v>507</v>
      </c>
      <c r="C160" s="86">
        <v>0</v>
      </c>
      <c r="D160" s="86">
        <v>40</v>
      </c>
      <c r="E160" s="86">
        <v>0</v>
      </c>
      <c r="F160" s="86">
        <v>40</v>
      </c>
      <c r="G160" s="86">
        <v>0</v>
      </c>
      <c r="H160" s="86">
        <v>78</v>
      </c>
      <c r="I160" s="87">
        <v>0</v>
      </c>
      <c r="J160" s="87">
        <v>158</v>
      </c>
    </row>
    <row r="161" spans="1:10" hidden="1">
      <c r="A161" s="84" t="s">
        <v>508</v>
      </c>
      <c r="B161" s="85" t="s">
        <v>362</v>
      </c>
      <c r="C161" s="86">
        <v>0</v>
      </c>
      <c r="D161" s="86">
        <v>1</v>
      </c>
      <c r="I161" s="87">
        <v>0</v>
      </c>
      <c r="J161" s="87">
        <v>1</v>
      </c>
    </row>
    <row r="162" spans="1:10" hidden="1">
      <c r="A162" s="84" t="s">
        <v>509</v>
      </c>
      <c r="B162" s="85" t="s">
        <v>362</v>
      </c>
      <c r="C162" s="86">
        <v>0</v>
      </c>
      <c r="D162" s="86">
        <v>37</v>
      </c>
      <c r="I162" s="87">
        <v>0</v>
      </c>
      <c r="J162" s="87">
        <v>37</v>
      </c>
    </row>
    <row r="163" spans="1:10" hidden="1">
      <c r="A163" s="84" t="s">
        <v>510</v>
      </c>
      <c r="B163" s="85" t="s">
        <v>362</v>
      </c>
      <c r="C163" s="86">
        <v>0</v>
      </c>
      <c r="D163" s="86">
        <v>12</v>
      </c>
      <c r="I163" s="87">
        <v>0</v>
      </c>
      <c r="J163" s="87">
        <v>12</v>
      </c>
    </row>
    <row r="164" spans="1:10" hidden="1">
      <c r="A164" s="84" t="s">
        <v>361</v>
      </c>
      <c r="B164" s="85" t="s">
        <v>362</v>
      </c>
      <c r="C164" s="86">
        <v>-8</v>
      </c>
      <c r="D164" s="86">
        <v>238</v>
      </c>
      <c r="E164" s="86">
        <v>5</v>
      </c>
      <c r="F164" s="86">
        <v>12</v>
      </c>
      <c r="G164" s="86">
        <v>3</v>
      </c>
      <c r="H164" s="86">
        <v>30</v>
      </c>
      <c r="I164" s="87">
        <v>0</v>
      </c>
      <c r="J164" s="87">
        <v>280</v>
      </c>
    </row>
    <row r="165" spans="1:10" hidden="1">
      <c r="A165" s="84" t="s">
        <v>511</v>
      </c>
      <c r="B165" s="85" t="s">
        <v>362</v>
      </c>
      <c r="C165" s="86">
        <v>0</v>
      </c>
      <c r="D165" s="86">
        <v>29</v>
      </c>
      <c r="I165" s="87">
        <v>0</v>
      </c>
      <c r="J165" s="87">
        <v>29</v>
      </c>
    </row>
    <row r="166" spans="1:10" hidden="1">
      <c r="A166" s="84" t="s">
        <v>355</v>
      </c>
      <c r="B166" s="85" t="s">
        <v>356</v>
      </c>
      <c r="C166" s="86">
        <v>-8</v>
      </c>
      <c r="D166" s="86">
        <v>4</v>
      </c>
      <c r="E166" s="86">
        <v>5</v>
      </c>
      <c r="F166" s="86">
        <v>10</v>
      </c>
      <c r="G166" s="86">
        <v>3</v>
      </c>
      <c r="H166" s="86">
        <v>47</v>
      </c>
      <c r="I166" s="87">
        <v>0</v>
      </c>
      <c r="J166" s="87">
        <v>61</v>
      </c>
    </row>
    <row r="167" spans="1:10" hidden="1">
      <c r="A167" s="84" t="s">
        <v>657</v>
      </c>
      <c r="B167" s="85" t="s">
        <v>356</v>
      </c>
      <c r="C167" s="86">
        <v>0</v>
      </c>
      <c r="D167" s="86">
        <v>36</v>
      </c>
      <c r="I167" s="87">
        <v>0</v>
      </c>
      <c r="J167" s="87">
        <v>36</v>
      </c>
    </row>
    <row r="168" spans="1:10" hidden="1">
      <c r="A168" s="84" t="s">
        <v>513</v>
      </c>
      <c r="B168" s="85" t="s">
        <v>356</v>
      </c>
      <c r="C168" s="86">
        <v>0</v>
      </c>
      <c r="D168" s="86">
        <v>1</v>
      </c>
      <c r="I168" s="87">
        <v>0</v>
      </c>
      <c r="J168" s="87">
        <v>1</v>
      </c>
    </row>
    <row r="169" spans="1:10" hidden="1">
      <c r="A169" s="84" t="s">
        <v>514</v>
      </c>
      <c r="B169" s="85" t="s">
        <v>362</v>
      </c>
      <c r="C169" s="86">
        <v>0</v>
      </c>
      <c r="D169" s="86">
        <v>13</v>
      </c>
      <c r="I169" s="87">
        <v>0</v>
      </c>
      <c r="J169" s="87">
        <v>13</v>
      </c>
    </row>
    <row r="170" spans="1:10" hidden="1">
      <c r="A170" s="84" t="s">
        <v>609</v>
      </c>
      <c r="B170" s="85" t="s">
        <v>362</v>
      </c>
      <c r="C170" s="86">
        <v>0</v>
      </c>
      <c r="D170" s="86">
        <v>3</v>
      </c>
      <c r="I170" s="87">
        <v>0</v>
      </c>
      <c r="J170" s="87">
        <v>3</v>
      </c>
    </row>
    <row r="171" spans="1:10" hidden="1">
      <c r="A171" s="84" t="s">
        <v>515</v>
      </c>
      <c r="B171" s="85" t="s">
        <v>362</v>
      </c>
      <c r="C171" s="86">
        <v>0</v>
      </c>
      <c r="D171" s="86">
        <v>2</v>
      </c>
      <c r="I171" s="87">
        <v>0</v>
      </c>
      <c r="J171" s="87">
        <v>2</v>
      </c>
    </row>
    <row r="172" spans="1:10" hidden="1">
      <c r="A172" s="84" t="s">
        <v>516</v>
      </c>
      <c r="B172" s="85" t="s">
        <v>362</v>
      </c>
      <c r="C172" s="86">
        <v>0</v>
      </c>
      <c r="D172" s="86">
        <v>6</v>
      </c>
      <c r="I172" s="87">
        <v>0</v>
      </c>
      <c r="J172" s="87">
        <v>6</v>
      </c>
    </row>
    <row r="173" spans="1:10" hidden="1">
      <c r="A173" s="84" t="s">
        <v>517</v>
      </c>
      <c r="B173" s="85" t="s">
        <v>362</v>
      </c>
      <c r="C173" s="86">
        <v>0</v>
      </c>
      <c r="D173" s="86">
        <v>126</v>
      </c>
      <c r="I173" s="87">
        <v>0</v>
      </c>
      <c r="J173" s="87">
        <v>126</v>
      </c>
    </row>
    <row r="174" spans="1:10" hidden="1">
      <c r="A174" s="84" t="s">
        <v>518</v>
      </c>
      <c r="B174" s="85" t="s">
        <v>362</v>
      </c>
      <c r="C174" s="86">
        <v>0</v>
      </c>
      <c r="D174" s="86">
        <v>4</v>
      </c>
      <c r="I174" s="87">
        <v>0</v>
      </c>
      <c r="J174" s="87">
        <v>4</v>
      </c>
    </row>
    <row r="175" spans="1:10" hidden="1">
      <c r="A175" s="84" t="s">
        <v>357</v>
      </c>
      <c r="B175" s="85" t="s">
        <v>358</v>
      </c>
      <c r="C175" s="86">
        <v>-8</v>
      </c>
      <c r="D175" s="86">
        <v>746</v>
      </c>
      <c r="E175" s="86">
        <v>5</v>
      </c>
      <c r="F175" s="86">
        <v>43</v>
      </c>
      <c r="G175" s="86">
        <v>3</v>
      </c>
      <c r="H175" s="86">
        <v>29</v>
      </c>
      <c r="I175" s="87">
        <v>0</v>
      </c>
      <c r="J175" s="87">
        <v>818</v>
      </c>
    </row>
    <row r="176" spans="1:10" hidden="1">
      <c r="A176" s="84" t="s">
        <v>519</v>
      </c>
      <c r="B176" s="85" t="s">
        <v>356</v>
      </c>
      <c r="C176" s="86">
        <v>0</v>
      </c>
      <c r="D176" s="86">
        <v>4</v>
      </c>
      <c r="I176" s="87">
        <v>0</v>
      </c>
      <c r="J176" s="87">
        <v>4</v>
      </c>
    </row>
    <row r="177" spans="1:10" hidden="1">
      <c r="A177" s="84" t="s">
        <v>520</v>
      </c>
      <c r="B177" s="85" t="s">
        <v>362</v>
      </c>
      <c r="C177" s="86">
        <v>0</v>
      </c>
      <c r="D177" s="86">
        <v>6</v>
      </c>
      <c r="I177" s="87">
        <v>0</v>
      </c>
      <c r="J177" s="87">
        <v>6</v>
      </c>
    </row>
    <row r="178" spans="1:10" hidden="1">
      <c r="A178" s="84" t="s">
        <v>521</v>
      </c>
      <c r="B178" s="85" t="s">
        <v>362</v>
      </c>
      <c r="C178" s="86">
        <v>0</v>
      </c>
      <c r="D178" s="86">
        <v>4</v>
      </c>
      <c r="G178" s="86">
        <v>0</v>
      </c>
      <c r="H178" s="86">
        <v>2</v>
      </c>
      <c r="I178" s="87">
        <v>0</v>
      </c>
      <c r="J178" s="87">
        <v>6</v>
      </c>
    </row>
    <row r="179" spans="1:10" hidden="1">
      <c r="A179" s="84" t="s">
        <v>588</v>
      </c>
      <c r="B179" s="85" t="s">
        <v>589</v>
      </c>
      <c r="C179" s="86">
        <v>0</v>
      </c>
      <c r="D179" s="86">
        <v>10</v>
      </c>
      <c r="I179" s="87">
        <v>0</v>
      </c>
      <c r="J179" s="87">
        <v>10</v>
      </c>
    </row>
    <row r="180" spans="1:10" hidden="1">
      <c r="A180" s="84" t="s">
        <v>522</v>
      </c>
      <c r="B180" s="85" t="s">
        <v>512</v>
      </c>
      <c r="C180" s="86">
        <v>0</v>
      </c>
      <c r="D180" s="86">
        <v>2</v>
      </c>
      <c r="I180" s="87">
        <v>0</v>
      </c>
      <c r="J180" s="87">
        <v>2</v>
      </c>
    </row>
    <row r="181" spans="1:10" hidden="1">
      <c r="A181" s="84" t="s">
        <v>523</v>
      </c>
      <c r="B181" s="85" t="s">
        <v>512</v>
      </c>
      <c r="C181" s="86">
        <v>0</v>
      </c>
      <c r="D181" s="86">
        <v>2</v>
      </c>
      <c r="I181" s="87">
        <v>0</v>
      </c>
      <c r="J181" s="87">
        <v>2</v>
      </c>
    </row>
    <row r="182" spans="1:10" hidden="1">
      <c r="A182" s="84" t="s">
        <v>658</v>
      </c>
      <c r="B182" s="85" t="s">
        <v>512</v>
      </c>
      <c r="C182" s="86">
        <v>0</v>
      </c>
      <c r="D182" s="86">
        <v>4</v>
      </c>
      <c r="I182" s="87">
        <v>0</v>
      </c>
      <c r="J182" s="87">
        <v>4</v>
      </c>
    </row>
    <row r="183" spans="1:10" hidden="1">
      <c r="A183" s="84" t="s">
        <v>524</v>
      </c>
      <c r="B183" s="85" t="s">
        <v>512</v>
      </c>
      <c r="C183" s="86">
        <v>0</v>
      </c>
      <c r="D183" s="86">
        <v>30</v>
      </c>
      <c r="I183" s="87">
        <v>0</v>
      </c>
      <c r="J183" s="87">
        <v>30</v>
      </c>
    </row>
    <row r="184" spans="1:10" hidden="1">
      <c r="A184" s="84" t="s">
        <v>590</v>
      </c>
      <c r="B184" s="85" t="s">
        <v>512</v>
      </c>
      <c r="C184" s="86">
        <v>0</v>
      </c>
      <c r="D184" s="86">
        <v>1</v>
      </c>
      <c r="I184" s="87">
        <v>0</v>
      </c>
      <c r="J184" s="87">
        <v>1</v>
      </c>
    </row>
    <row r="185" spans="1:10" hidden="1">
      <c r="A185" s="84" t="s">
        <v>525</v>
      </c>
      <c r="B185" s="85" t="s">
        <v>526</v>
      </c>
      <c r="C185" s="86">
        <v>0</v>
      </c>
      <c r="D185" s="86">
        <v>24</v>
      </c>
      <c r="I185" s="87">
        <v>0</v>
      </c>
      <c r="J185" s="87">
        <v>24</v>
      </c>
    </row>
    <row r="186" spans="1:10" hidden="1">
      <c r="A186" s="84" t="s">
        <v>659</v>
      </c>
      <c r="B186" s="85" t="s">
        <v>362</v>
      </c>
      <c r="C186" s="86">
        <v>0</v>
      </c>
      <c r="D186" s="86">
        <v>6</v>
      </c>
      <c r="I186" s="87">
        <v>0</v>
      </c>
      <c r="J186" s="87">
        <v>6</v>
      </c>
    </row>
    <row r="187" spans="1:10" hidden="1">
      <c r="A187" s="84" t="s">
        <v>365</v>
      </c>
      <c r="B187" s="85" t="s">
        <v>362</v>
      </c>
      <c r="C187" s="86">
        <v>0</v>
      </c>
      <c r="D187" s="86">
        <v>578</v>
      </c>
      <c r="E187" s="86">
        <v>0</v>
      </c>
      <c r="F187" s="86">
        <v>1</v>
      </c>
      <c r="I187" s="87">
        <v>0</v>
      </c>
      <c r="J187" s="87">
        <v>579</v>
      </c>
    </row>
    <row r="188" spans="1:10" hidden="1">
      <c r="A188" s="84" t="s">
        <v>527</v>
      </c>
      <c r="B188" s="85" t="s">
        <v>528</v>
      </c>
      <c r="C188" s="86">
        <v>0</v>
      </c>
      <c r="D188" s="86">
        <v>18</v>
      </c>
      <c r="I188" s="87">
        <v>0</v>
      </c>
      <c r="J188" s="87">
        <v>18</v>
      </c>
    </row>
    <row r="189" spans="1:10" hidden="1">
      <c r="A189" s="84" t="s">
        <v>530</v>
      </c>
      <c r="B189" s="85" t="s">
        <v>529</v>
      </c>
      <c r="C189" s="86">
        <v>0</v>
      </c>
      <c r="D189" s="86">
        <v>2</v>
      </c>
      <c r="I189" s="87">
        <v>0</v>
      </c>
      <c r="J189" s="87">
        <v>2</v>
      </c>
    </row>
    <row r="190" spans="1:10" hidden="1">
      <c r="A190" s="84" t="s">
        <v>531</v>
      </c>
      <c r="B190" s="85" t="s">
        <v>532</v>
      </c>
      <c r="G190" s="86">
        <v>0</v>
      </c>
      <c r="H190" s="86">
        <v>2</v>
      </c>
      <c r="I190" s="87">
        <v>0</v>
      </c>
      <c r="J190" s="87">
        <v>2</v>
      </c>
    </row>
    <row r="191" spans="1:10" hidden="1">
      <c r="A191" s="84" t="s">
        <v>533</v>
      </c>
      <c r="B191" s="85" t="s">
        <v>591</v>
      </c>
      <c r="C191" s="86">
        <v>0</v>
      </c>
      <c r="D191" s="86">
        <v>6</v>
      </c>
      <c r="I191" s="87">
        <v>0</v>
      </c>
      <c r="J191" s="87">
        <v>6</v>
      </c>
    </row>
    <row r="192" spans="1:10" hidden="1">
      <c r="A192" s="84" t="s">
        <v>534</v>
      </c>
      <c r="B192" s="85" t="s">
        <v>535</v>
      </c>
      <c r="C192" s="86">
        <v>0</v>
      </c>
      <c r="D192" s="86">
        <v>23</v>
      </c>
      <c r="I192" s="87">
        <v>0</v>
      </c>
      <c r="J192" s="87">
        <v>23</v>
      </c>
    </row>
    <row r="193" spans="1:10" hidden="1">
      <c r="A193" s="84" t="s">
        <v>610</v>
      </c>
      <c r="B193" s="85" t="s">
        <v>611</v>
      </c>
      <c r="C193" s="86">
        <v>0</v>
      </c>
      <c r="D193" s="86">
        <v>10</v>
      </c>
      <c r="I193" s="87">
        <v>0</v>
      </c>
      <c r="J193" s="87">
        <v>10</v>
      </c>
    </row>
    <row r="194" spans="1:10" hidden="1">
      <c r="A194" s="84" t="s">
        <v>155</v>
      </c>
      <c r="B194" s="85" t="s">
        <v>156</v>
      </c>
      <c r="C194" s="86">
        <v>-58</v>
      </c>
      <c r="D194" s="86">
        <v>878</v>
      </c>
      <c r="E194" s="86">
        <v>40</v>
      </c>
      <c r="F194" s="86">
        <v>289</v>
      </c>
      <c r="G194" s="86">
        <v>18</v>
      </c>
      <c r="H194" s="86">
        <v>445</v>
      </c>
      <c r="I194" s="87">
        <v>0</v>
      </c>
      <c r="J194" s="87">
        <v>1612</v>
      </c>
    </row>
    <row r="195" spans="1:10" hidden="1">
      <c r="A195" s="84" t="s">
        <v>157</v>
      </c>
      <c r="B195" s="85" t="s">
        <v>158</v>
      </c>
      <c r="C195" s="86">
        <v>-58</v>
      </c>
      <c r="D195" s="86">
        <v>953</v>
      </c>
      <c r="E195" s="86">
        <v>40</v>
      </c>
      <c r="F195" s="86">
        <v>269</v>
      </c>
      <c r="G195" s="86">
        <v>18</v>
      </c>
      <c r="H195" s="86">
        <v>396</v>
      </c>
      <c r="I195" s="87">
        <v>0</v>
      </c>
      <c r="J195" s="87">
        <v>1618</v>
      </c>
    </row>
    <row r="196" spans="1:10" hidden="1">
      <c r="A196" s="84" t="s">
        <v>536</v>
      </c>
      <c r="B196" s="85" t="s">
        <v>537</v>
      </c>
      <c r="C196" s="86">
        <v>0</v>
      </c>
      <c r="D196" s="86">
        <v>5</v>
      </c>
      <c r="I196" s="87">
        <v>0</v>
      </c>
      <c r="J196" s="87">
        <v>5</v>
      </c>
    </row>
    <row r="197" spans="1:10" hidden="1">
      <c r="A197" s="84" t="s">
        <v>539</v>
      </c>
      <c r="B197" s="85" t="s">
        <v>538</v>
      </c>
      <c r="E197" s="86">
        <v>0</v>
      </c>
      <c r="F197" s="86">
        <v>32</v>
      </c>
      <c r="I197" s="87">
        <v>0</v>
      </c>
      <c r="J197" s="87">
        <v>32</v>
      </c>
    </row>
    <row r="198" spans="1:10" hidden="1">
      <c r="A198" s="84" t="s">
        <v>540</v>
      </c>
      <c r="B198" s="85" t="s">
        <v>538</v>
      </c>
      <c r="G198" s="86">
        <v>0</v>
      </c>
      <c r="H198" s="86">
        <v>1</v>
      </c>
      <c r="I198" s="87">
        <v>0</v>
      </c>
      <c r="J198" s="87">
        <v>1</v>
      </c>
    </row>
    <row r="199" spans="1:10" hidden="1">
      <c r="A199" s="84" t="s">
        <v>541</v>
      </c>
      <c r="B199" s="85" t="s">
        <v>542</v>
      </c>
      <c r="C199" s="86">
        <v>0</v>
      </c>
      <c r="D199" s="86">
        <v>1</v>
      </c>
      <c r="I199" s="87">
        <v>0</v>
      </c>
      <c r="J199" s="87">
        <v>1</v>
      </c>
    </row>
    <row r="200" spans="1:10" hidden="1">
      <c r="A200" s="84" t="s">
        <v>359</v>
      </c>
      <c r="B200" s="85" t="s">
        <v>360</v>
      </c>
      <c r="C200" s="86">
        <v>0</v>
      </c>
      <c r="D200" s="86">
        <v>79</v>
      </c>
      <c r="E200" s="86">
        <v>0</v>
      </c>
      <c r="F200" s="86">
        <v>22</v>
      </c>
      <c r="G200" s="86">
        <v>0</v>
      </c>
      <c r="H200" s="86">
        <v>40</v>
      </c>
      <c r="I200" s="87">
        <v>0</v>
      </c>
      <c r="J200" s="87">
        <v>141</v>
      </c>
    </row>
    <row r="201" spans="1:10" hidden="1">
      <c r="A201" s="84" t="s">
        <v>543</v>
      </c>
      <c r="B201" s="85" t="s">
        <v>544</v>
      </c>
      <c r="C201" s="86">
        <v>0</v>
      </c>
      <c r="D201" s="86">
        <v>13</v>
      </c>
      <c r="I201" s="87">
        <v>0</v>
      </c>
      <c r="J201" s="87">
        <v>13</v>
      </c>
    </row>
    <row r="202" spans="1:10" hidden="1">
      <c r="A202" s="84" t="s">
        <v>612</v>
      </c>
      <c r="B202" s="85" t="s">
        <v>613</v>
      </c>
      <c r="C202" s="86">
        <v>0</v>
      </c>
      <c r="D202" s="86">
        <v>12</v>
      </c>
      <c r="I202" s="87">
        <v>0</v>
      </c>
      <c r="J202" s="87">
        <v>12</v>
      </c>
    </row>
    <row r="203" spans="1:10" hidden="1">
      <c r="A203" s="84" t="s">
        <v>614</v>
      </c>
      <c r="B203" s="85" t="s">
        <v>615</v>
      </c>
      <c r="C203" s="86">
        <v>0</v>
      </c>
      <c r="D203" s="86">
        <v>2</v>
      </c>
      <c r="I203" s="87">
        <v>0</v>
      </c>
      <c r="J203" s="87">
        <v>2</v>
      </c>
    </row>
    <row r="204" spans="1:10" hidden="1">
      <c r="A204" s="84" t="s">
        <v>545</v>
      </c>
      <c r="B204" s="85" t="s">
        <v>546</v>
      </c>
      <c r="C204" s="86">
        <v>0</v>
      </c>
      <c r="D204" s="86">
        <v>3</v>
      </c>
      <c r="G204" s="86">
        <v>0</v>
      </c>
      <c r="H204" s="86">
        <v>1</v>
      </c>
      <c r="I204" s="87">
        <v>0</v>
      </c>
      <c r="J204" s="87">
        <v>4</v>
      </c>
    </row>
    <row r="205" spans="1:10" hidden="1">
      <c r="A205" s="84" t="s">
        <v>660</v>
      </c>
      <c r="B205" s="85" t="s">
        <v>661</v>
      </c>
      <c r="C205" s="86">
        <v>0</v>
      </c>
      <c r="D205" s="86">
        <v>4</v>
      </c>
      <c r="I205" s="87">
        <v>0</v>
      </c>
      <c r="J205" s="87">
        <v>4</v>
      </c>
    </row>
    <row r="206" spans="1:10" hidden="1">
      <c r="A206" s="84" t="s">
        <v>363</v>
      </c>
      <c r="B206" s="85" t="s">
        <v>364</v>
      </c>
      <c r="C206" s="86">
        <v>-8</v>
      </c>
      <c r="D206" s="86">
        <v>218</v>
      </c>
      <c r="E206" s="86">
        <v>5</v>
      </c>
      <c r="F206" s="86">
        <v>184</v>
      </c>
      <c r="G206" s="86">
        <v>3</v>
      </c>
      <c r="H206" s="86">
        <v>117</v>
      </c>
      <c r="I206" s="87">
        <v>0</v>
      </c>
      <c r="J206" s="87">
        <v>519</v>
      </c>
    </row>
    <row r="207" spans="1:10" hidden="1">
      <c r="A207" s="84" t="s">
        <v>34</v>
      </c>
      <c r="B207" s="85" t="s">
        <v>35</v>
      </c>
      <c r="C207" s="86">
        <v>0</v>
      </c>
      <c r="D207" s="86">
        <v>35</v>
      </c>
      <c r="E207" s="86">
        <v>0</v>
      </c>
      <c r="F207" s="86">
        <v>9</v>
      </c>
      <c r="G207" s="86">
        <v>0</v>
      </c>
      <c r="H207" s="86">
        <v>62</v>
      </c>
      <c r="I207" s="87">
        <v>0</v>
      </c>
      <c r="J207" s="87">
        <v>106</v>
      </c>
    </row>
    <row r="208" spans="1:10" hidden="1">
      <c r="A208" s="84" t="s">
        <v>30</v>
      </c>
      <c r="B208" s="85" t="s">
        <v>31</v>
      </c>
      <c r="C208" s="86">
        <v>-191</v>
      </c>
      <c r="D208" s="86">
        <v>455</v>
      </c>
      <c r="E208" s="86">
        <v>40</v>
      </c>
      <c r="F208" s="86">
        <v>281</v>
      </c>
      <c r="G208" s="86">
        <v>151</v>
      </c>
      <c r="H208" s="86">
        <v>278</v>
      </c>
      <c r="I208" s="87">
        <v>0</v>
      </c>
      <c r="J208" s="87">
        <v>1014</v>
      </c>
    </row>
    <row r="209" spans="1:10" hidden="1">
      <c r="A209" s="84" t="s">
        <v>547</v>
      </c>
      <c r="B209" s="85" t="s">
        <v>548</v>
      </c>
      <c r="E209" s="86">
        <v>0</v>
      </c>
      <c r="F209" s="86">
        <v>161</v>
      </c>
      <c r="I209" s="87">
        <v>0</v>
      </c>
      <c r="J209" s="87">
        <v>161</v>
      </c>
    </row>
    <row r="210" spans="1:10" hidden="1">
      <c r="A210" s="84" t="s">
        <v>549</v>
      </c>
      <c r="B210" s="85" t="s">
        <v>45</v>
      </c>
      <c r="E210" s="86">
        <v>0</v>
      </c>
      <c r="F210" s="86">
        <v>200</v>
      </c>
      <c r="I210" s="87">
        <v>0</v>
      </c>
      <c r="J210" s="87">
        <v>200</v>
      </c>
    </row>
    <row r="211" spans="1:10" hidden="1">
      <c r="A211" s="84" t="s">
        <v>44</v>
      </c>
      <c r="B211" s="85" t="s">
        <v>45</v>
      </c>
      <c r="C211" s="86">
        <v>-20000</v>
      </c>
      <c r="D211" s="86">
        <v>129442</v>
      </c>
      <c r="E211" s="86">
        <v>10000</v>
      </c>
      <c r="F211" s="86">
        <v>21027</v>
      </c>
      <c r="G211" s="86">
        <v>10000</v>
      </c>
      <c r="H211" s="86">
        <v>6007</v>
      </c>
      <c r="I211" s="87">
        <v>0</v>
      </c>
      <c r="J211" s="87">
        <v>156476</v>
      </c>
    </row>
    <row r="212" spans="1:10" hidden="1">
      <c r="A212" s="84" t="s">
        <v>550</v>
      </c>
      <c r="B212" s="85" t="s">
        <v>551</v>
      </c>
      <c r="C212" s="86">
        <v>0</v>
      </c>
      <c r="D212" s="86">
        <v>27</v>
      </c>
      <c r="I212" s="87">
        <v>0</v>
      </c>
      <c r="J212" s="87">
        <v>27</v>
      </c>
    </row>
    <row r="213" spans="1:10" hidden="1">
      <c r="A213" s="84" t="s">
        <v>368</v>
      </c>
      <c r="B213" s="85" t="s">
        <v>369</v>
      </c>
      <c r="C213" s="86">
        <v>0</v>
      </c>
      <c r="D213" s="86">
        <v>126</v>
      </c>
      <c r="E213" s="86">
        <v>0</v>
      </c>
      <c r="F213" s="86">
        <v>62</v>
      </c>
      <c r="G213" s="86">
        <v>0</v>
      </c>
      <c r="H213" s="86">
        <v>11</v>
      </c>
      <c r="I213" s="87">
        <v>0</v>
      </c>
      <c r="J213" s="87">
        <v>199</v>
      </c>
    </row>
    <row r="214" spans="1:10" hidden="1">
      <c r="A214" s="84" t="s">
        <v>552</v>
      </c>
      <c r="B214" s="85" t="s">
        <v>592</v>
      </c>
      <c r="C214" s="86">
        <v>0</v>
      </c>
      <c r="D214" s="86">
        <v>6</v>
      </c>
      <c r="I214" s="87">
        <v>0</v>
      </c>
      <c r="J214" s="87">
        <v>6</v>
      </c>
    </row>
    <row r="215" spans="1:10" hidden="1">
      <c r="A215" s="84" t="s">
        <v>616</v>
      </c>
      <c r="B215" s="85" t="s">
        <v>616</v>
      </c>
      <c r="C215" s="86">
        <v>0</v>
      </c>
      <c r="D215" s="86">
        <v>1</v>
      </c>
      <c r="I215" s="87">
        <v>0</v>
      </c>
      <c r="J215" s="87">
        <v>1</v>
      </c>
    </row>
    <row r="216" spans="1:10" hidden="1">
      <c r="A216" s="84" t="s">
        <v>662</v>
      </c>
      <c r="B216" s="85" t="s">
        <v>663</v>
      </c>
      <c r="C216" s="86">
        <v>0</v>
      </c>
      <c r="D216" s="86">
        <v>2</v>
      </c>
      <c r="I216" s="87">
        <v>0</v>
      </c>
      <c r="J216" s="87">
        <v>2</v>
      </c>
    </row>
    <row r="217" spans="1:10" hidden="1">
      <c r="A217" s="84" t="s">
        <v>553</v>
      </c>
      <c r="B217" s="85" t="s">
        <v>554</v>
      </c>
      <c r="C217" s="86">
        <v>0</v>
      </c>
      <c r="D217" s="86">
        <v>27</v>
      </c>
      <c r="I217" s="87">
        <v>0</v>
      </c>
      <c r="J217" s="87">
        <v>27</v>
      </c>
    </row>
    <row r="218" spans="1:10" hidden="1">
      <c r="A218" s="84" t="s">
        <v>555</v>
      </c>
      <c r="B218" s="85" t="s">
        <v>554</v>
      </c>
      <c r="C218" s="86">
        <v>0</v>
      </c>
      <c r="D218" s="86">
        <v>20</v>
      </c>
      <c r="I218" s="87">
        <v>0</v>
      </c>
      <c r="J218" s="87">
        <v>20</v>
      </c>
    </row>
    <row r="219" spans="1:10" hidden="1">
      <c r="A219" s="84" t="s">
        <v>556</v>
      </c>
      <c r="B219" s="85" t="s">
        <v>362</v>
      </c>
      <c r="C219" s="86">
        <v>0</v>
      </c>
      <c r="D219" s="86">
        <v>1</v>
      </c>
      <c r="I219" s="87">
        <v>0</v>
      </c>
      <c r="J219" s="87">
        <v>1</v>
      </c>
    </row>
    <row r="220" spans="1:10" hidden="1">
      <c r="A220" s="84" t="s">
        <v>557</v>
      </c>
      <c r="B220" s="85" t="s">
        <v>362</v>
      </c>
      <c r="C220" s="86">
        <v>0</v>
      </c>
      <c r="D220" s="86">
        <v>2</v>
      </c>
      <c r="I220" s="87">
        <v>0</v>
      </c>
      <c r="J220" s="87">
        <v>2</v>
      </c>
    </row>
    <row r="221" spans="1:10" hidden="1">
      <c r="A221" s="84" t="s">
        <v>558</v>
      </c>
      <c r="B221" s="85" t="s">
        <v>512</v>
      </c>
      <c r="C221" s="86">
        <v>0</v>
      </c>
      <c r="D221" s="86">
        <v>100</v>
      </c>
      <c r="I221" s="87">
        <v>0</v>
      </c>
      <c r="J221" s="87">
        <v>100</v>
      </c>
    </row>
    <row r="222" spans="1:10" hidden="1">
      <c r="A222" s="84" t="s">
        <v>617</v>
      </c>
      <c r="B222" s="85" t="s">
        <v>618</v>
      </c>
      <c r="C222" s="86">
        <v>0</v>
      </c>
      <c r="D222" s="86">
        <v>6</v>
      </c>
      <c r="I222" s="87">
        <v>0</v>
      </c>
      <c r="J222" s="87">
        <v>6</v>
      </c>
    </row>
    <row r="223" spans="1:10" hidden="1">
      <c r="A223" s="84" t="s">
        <v>559</v>
      </c>
      <c r="B223" s="85" t="s">
        <v>512</v>
      </c>
      <c r="C223" s="86">
        <v>0</v>
      </c>
      <c r="D223" s="86">
        <v>1</v>
      </c>
      <c r="I223" s="87">
        <v>0</v>
      </c>
      <c r="J223" s="87">
        <v>1</v>
      </c>
    </row>
    <row r="224" spans="1:10" hidden="1">
      <c r="A224" s="84" t="s">
        <v>560</v>
      </c>
      <c r="B224" s="85" t="s">
        <v>561</v>
      </c>
      <c r="C224" s="86">
        <v>0</v>
      </c>
      <c r="D224" s="86">
        <v>1</v>
      </c>
      <c r="I224" s="87">
        <v>0</v>
      </c>
      <c r="J224" s="87">
        <v>1</v>
      </c>
    </row>
    <row r="225" spans="1:10" hidden="1">
      <c r="A225" s="84" t="s">
        <v>562</v>
      </c>
      <c r="B225" s="85" t="s">
        <v>563</v>
      </c>
      <c r="C225" s="86">
        <v>0</v>
      </c>
      <c r="D225" s="86">
        <v>3</v>
      </c>
      <c r="I225" s="87">
        <v>0</v>
      </c>
      <c r="J225" s="87">
        <v>3</v>
      </c>
    </row>
    <row r="226" spans="1:10" hidden="1">
      <c r="A226" s="84" t="s">
        <v>564</v>
      </c>
      <c r="B226" s="85" t="s">
        <v>561</v>
      </c>
      <c r="C226" s="86">
        <v>0</v>
      </c>
      <c r="D226" s="86">
        <v>2</v>
      </c>
      <c r="G226" s="86">
        <v>0</v>
      </c>
      <c r="H226" s="86">
        <v>1</v>
      </c>
      <c r="I226" s="87">
        <v>0</v>
      </c>
      <c r="J226" s="87">
        <v>3</v>
      </c>
    </row>
    <row r="227" spans="1:10" hidden="1">
      <c r="A227" s="84" t="s">
        <v>565</v>
      </c>
      <c r="B227" s="85" t="s">
        <v>566</v>
      </c>
      <c r="C227" s="86">
        <v>0</v>
      </c>
      <c r="D227" s="86">
        <v>36</v>
      </c>
      <c r="I227" s="87">
        <v>0</v>
      </c>
      <c r="J227" s="87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&amp;L&amp;G&amp;C&amp;11Instruction&amp;B&amp;14_x000D_PO6 CU H2B1 TWB92 IEZZPRO SARAWAK 14-08-2019 Q00253 PUSPAKOMBTU&amp;R&amp;11&amp;P (&amp;N)</oddHeader>
    <oddFooter>&amp;L&amp;11Prepared: EZWANAF Afzarhushairi Wan Pani_x000D_Approved: MOAIMCBE [Afzarhushairi Wan Pani]_x000D_Ericsson Internal&amp;C&amp;11Date: 2019-08-13&amp;R&amp;11No: ECM-19:001332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MRF</vt:lpstr>
      <vt:lpstr>SITE INFO</vt:lpstr>
      <vt:lpstr>MASTER CHECKLIST</vt:lpstr>
      <vt:lpstr>Comm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PO6 CU H2B1 TWB92 IEZZPRO SARAWAK 14-08-2019 Q00253 PUSPAKOMBTU</dc:title>
  <dc:subject>DELIVERY TO SPAC KTN (Part 2 of 2)</dc:subject>
  <dc:creator>EZWANAF Afzarhushairi Wan Pani</dc:creator>
  <dc:description>ECM-19:001332 Uen_x000d_Rev A</dc:description>
  <cp:lastModifiedBy>Zack Azman</cp:lastModifiedBy>
  <cp:lastPrinted>2013-11-27T09:44:51Z</cp:lastPrinted>
  <dcterms:created xsi:type="dcterms:W3CDTF">2011-09-22T03:54:22Z</dcterms:created>
  <dcterms:modified xsi:type="dcterms:W3CDTF">2019-08-13T06:28:56Z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PO6 CU H2B1 TWB92 IEZZPRO SARAWAK 14-08-2019 Q00253 PUSPAKOMBTU</vt:lpwstr>
  </property>
  <property fmtid="{D5CDD505-2E9C-101B-9397-08002B2CF9AE}" pid="16" name="ExtConf">
    <vt:lpwstr/>
  </property>
  <property fmtid="{D5CDD505-2E9C-101B-9397-08002B2CF9AE}" pid="17" name="Date">
    <vt:lpwstr>2019-08-13</vt:lpwstr>
  </property>
  <property fmtid="{D5CDD505-2E9C-101B-9397-08002B2CF9AE}" pid="18" name="DocNo">
    <vt:lpwstr>ECM-19:001332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